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 activeTab="1"/>
  </bookViews>
  <sheets>
    <sheet name="perf_reports" sheetId="1" r:id="rId1"/>
    <sheet name="bsc_condit_format" sheetId="4" r:id="rId2"/>
  </sheets>
  <calcPr calcId="125725"/>
</workbook>
</file>

<file path=xl/calcChain.xml><?xml version="1.0" encoding="utf-8"?>
<calcChain xmlns="http://schemas.openxmlformats.org/spreadsheetml/2006/main">
  <c r="M6" i="4"/>
  <c r="M7"/>
  <c r="H34" i="1"/>
  <c r="G34"/>
  <c r="I33"/>
  <c r="I32"/>
  <c r="I31"/>
  <c r="I34" s="1"/>
  <c r="H29"/>
  <c r="H35" s="1"/>
  <c r="G29"/>
  <c r="G35" s="1"/>
  <c r="I28"/>
  <c r="I27"/>
  <c r="I26"/>
  <c r="I25"/>
  <c r="I24"/>
  <c r="I23"/>
  <c r="I22"/>
  <c r="I29" s="1"/>
  <c r="I35" s="1"/>
  <c r="E6"/>
  <c r="E7"/>
  <c r="E8"/>
  <c r="E9"/>
  <c r="E10"/>
  <c r="E11"/>
  <c r="E12"/>
  <c r="E14"/>
  <c r="E15"/>
  <c r="E16"/>
  <c r="E17"/>
  <c r="E18"/>
  <c r="E5"/>
  <c r="B17"/>
  <c r="C17"/>
  <c r="B12"/>
  <c r="B18" s="1"/>
  <c r="C12"/>
  <c r="C18" s="1"/>
  <c r="D6"/>
  <c r="D7"/>
  <c r="D8"/>
  <c r="D9"/>
  <c r="D10"/>
  <c r="D11"/>
  <c r="D14"/>
  <c r="D17" s="1"/>
  <c r="D15"/>
  <c r="D16"/>
  <c r="D5"/>
  <c r="D12" s="1"/>
  <c r="D18" s="1"/>
</calcChain>
</file>

<file path=xl/sharedStrings.xml><?xml version="1.0" encoding="utf-8"?>
<sst xmlns="http://schemas.openxmlformats.org/spreadsheetml/2006/main" count="59" uniqueCount="37">
  <si>
    <t>Department X Performance Report</t>
  </si>
  <si>
    <t>Actual</t>
  </si>
  <si>
    <t>Budget</t>
  </si>
  <si>
    <t>Variance</t>
  </si>
  <si>
    <t>Controllable costs</t>
  </si>
  <si>
    <t>£</t>
  </si>
  <si>
    <t>indirect labour</t>
  </si>
  <si>
    <t>fuel</t>
  </si>
  <si>
    <t>Total</t>
  </si>
  <si>
    <t>direct labour</t>
  </si>
  <si>
    <t>direct materials</t>
  </si>
  <si>
    <t>idle time</t>
  </si>
  <si>
    <t>supplies</t>
  </si>
  <si>
    <t>stationery</t>
  </si>
  <si>
    <t>Uncontrollable costs</t>
  </si>
  <si>
    <t>salaries</t>
  </si>
  <si>
    <t>depreciation</t>
  </si>
  <si>
    <t>insurance</t>
  </si>
  <si>
    <t>Performance Report</t>
  </si>
  <si>
    <t>90% of target</t>
  </si>
  <si>
    <t>110% of Target</t>
  </si>
  <si>
    <t>Target</t>
  </si>
  <si>
    <t>Average</t>
  </si>
  <si>
    <t>TOTAL</t>
  </si>
  <si>
    <t>Jun</t>
  </si>
  <si>
    <t>May</t>
  </si>
  <si>
    <t>Apr</t>
  </si>
  <si>
    <t>Mar</t>
  </si>
  <si>
    <t>Feb</t>
  </si>
  <si>
    <t>Jan</t>
  </si>
  <si>
    <t xml:space="preserve"> Name of Vessel </t>
  </si>
  <si>
    <t>Vessel Type</t>
  </si>
  <si>
    <t>Crew Costs ($)</t>
  </si>
  <si>
    <t>Balanced Scorecard and Conditional formatting</t>
  </si>
  <si>
    <t>ALARM: more than 110% of target</t>
  </si>
  <si>
    <t>EXCELLENT: less than 90% of target</t>
  </si>
  <si>
    <t>CAUTION: greater than or equal to 90% of target and less than or equal CAUTION: to 110% of target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</si>
</sst>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sz val="10"/>
      <color theme="5" tint="-0.24994659260841701"/>
      <name val="Tahoma"/>
      <family val="2"/>
    </font>
    <font>
      <sz val="10"/>
      <color rgb="FFFFC000"/>
      <name val="Tahoma"/>
      <family val="2"/>
    </font>
    <font>
      <sz val="10"/>
      <color theme="6" tint="-0.2499465926084170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EBA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3" fontId="0" fillId="0" borderId="0" xfId="0" applyNumberFormat="1" applyAlignment="1">
      <alignment horizontal="right"/>
    </xf>
    <xf numFmtId="3" fontId="0" fillId="0" borderId="0" xfId="0" applyNumberFormat="1"/>
    <xf numFmtId="0" fontId="3" fillId="2" borderId="2" xfId="0" applyFont="1" applyFill="1" applyBorder="1"/>
    <xf numFmtId="0" fontId="4" fillId="4" borderId="2" xfId="0" applyFont="1" applyFill="1" applyBorder="1"/>
    <xf numFmtId="0" fontId="5" fillId="3" borderId="2" xfId="0" applyFont="1" applyFill="1" applyBorder="1"/>
  </cellXfs>
  <cellStyles count="1">
    <cellStyle name="Normal" xfId="0" builtinId="0"/>
  </cellStyles>
  <dxfs count="5"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b val="0"/>
        <i val="0"/>
        <color theme="3" tint="0.39994506668294322"/>
      </font>
      <fill>
        <patternFill>
          <bgColor theme="4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EBA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27</xdr:row>
      <xdr:rowOff>0</xdr:rowOff>
    </xdr:from>
    <xdr:to>
      <xdr:col>10</xdr:col>
      <xdr:colOff>0</xdr:colOff>
      <xdr:row>30</xdr:row>
      <xdr:rowOff>9525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85850" y="5143500"/>
          <a:ext cx="5772150" cy="581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workbookViewId="0"/>
  </sheetViews>
  <sheetFormatPr defaultRowHeight="15"/>
  <cols>
    <col min="1" max="1" width="32.28515625" bestFit="1" customWidth="1"/>
    <col min="2" max="3" width="10.5703125" style="3" bestFit="1" customWidth="1"/>
    <col min="4" max="4" width="9.28515625" style="3" bestFit="1" customWidth="1"/>
    <col min="5" max="5" width="10" bestFit="1" customWidth="1"/>
    <col min="6" max="6" width="32.28515625" bestFit="1" customWidth="1"/>
    <col min="7" max="8" width="8" bestFit="1" customWidth="1"/>
    <col min="9" max="9" width="8.7109375" bestFit="1" customWidth="1"/>
  </cols>
  <sheetData>
    <row r="1" spans="1:5">
      <c r="A1" s="1" t="s">
        <v>18</v>
      </c>
    </row>
    <row r="3" spans="1:5">
      <c r="A3" s="1" t="s">
        <v>0</v>
      </c>
      <c r="B3" s="2" t="s">
        <v>1</v>
      </c>
      <c r="C3" s="2" t="s">
        <v>2</v>
      </c>
      <c r="D3" s="2" t="s">
        <v>3</v>
      </c>
    </row>
    <row r="4" spans="1:5">
      <c r="A4" t="s">
        <v>4</v>
      </c>
      <c r="B4" s="3" t="s">
        <v>5</v>
      </c>
      <c r="C4" s="3" t="s">
        <v>5</v>
      </c>
      <c r="D4" s="3" t="s">
        <v>5</v>
      </c>
    </row>
    <row r="5" spans="1:5">
      <c r="A5" t="s">
        <v>10</v>
      </c>
      <c r="B5" s="4">
        <v>33475</v>
      </c>
      <c r="C5" s="4">
        <v>27500</v>
      </c>
      <c r="D5" s="4">
        <f>C5-B5</f>
        <v>-5975</v>
      </c>
      <c r="E5" s="6" t="str">
        <f>IF(D5&lt;0,"Adverse",IF(D5=0,"","Favourable"))</f>
        <v>Adverse</v>
      </c>
    </row>
    <row r="6" spans="1:5">
      <c r="A6" t="s">
        <v>9</v>
      </c>
      <c r="B6" s="4">
        <v>55000</v>
      </c>
      <c r="C6" s="4">
        <v>57000</v>
      </c>
      <c r="D6" s="4">
        <f t="shared" ref="D6:D16" si="0">C6-B6</f>
        <v>2000</v>
      </c>
      <c r="E6" s="6" t="str">
        <f t="shared" ref="E6:E18" si="1">IF(D6&lt;0,"Adverse",IF(D6=0,"","Favourable"))</f>
        <v>Favourable</v>
      </c>
    </row>
    <row r="7" spans="1:5">
      <c r="A7" t="s">
        <v>6</v>
      </c>
      <c r="B7" s="4">
        <v>5750</v>
      </c>
      <c r="C7" s="4">
        <v>6000</v>
      </c>
      <c r="D7" s="4">
        <f t="shared" si="0"/>
        <v>250</v>
      </c>
      <c r="E7" s="6" t="str">
        <f t="shared" si="1"/>
        <v>Favourable</v>
      </c>
    </row>
    <row r="8" spans="1:5">
      <c r="A8" t="s">
        <v>11</v>
      </c>
      <c r="B8" s="4">
        <v>654</v>
      </c>
      <c r="C8" s="4">
        <v>500</v>
      </c>
      <c r="D8" s="4">
        <f t="shared" si="0"/>
        <v>-154</v>
      </c>
      <c r="E8" s="6" t="str">
        <f t="shared" si="1"/>
        <v>Adverse</v>
      </c>
    </row>
    <row r="9" spans="1:5">
      <c r="A9" t="s">
        <v>7</v>
      </c>
      <c r="B9" s="4">
        <v>900</v>
      </c>
      <c r="C9" s="4">
        <v>1000</v>
      </c>
      <c r="D9" s="4">
        <f t="shared" si="0"/>
        <v>100</v>
      </c>
      <c r="E9" s="6" t="str">
        <f t="shared" si="1"/>
        <v>Favourable</v>
      </c>
    </row>
    <row r="10" spans="1:5">
      <c r="A10" t="s">
        <v>12</v>
      </c>
      <c r="B10" s="4">
        <v>657</v>
      </c>
      <c r="C10" s="4">
        <v>500</v>
      </c>
      <c r="D10" s="4">
        <f t="shared" si="0"/>
        <v>-157</v>
      </c>
      <c r="E10" s="6" t="str">
        <f t="shared" si="1"/>
        <v>Adverse</v>
      </c>
    </row>
    <row r="11" spans="1:5">
      <c r="A11" t="s">
        <v>13</v>
      </c>
      <c r="B11" s="5">
        <v>139</v>
      </c>
      <c r="C11" s="5">
        <v>280</v>
      </c>
      <c r="D11" s="5">
        <f t="shared" si="0"/>
        <v>141</v>
      </c>
      <c r="E11" s="6" t="str">
        <f t="shared" si="1"/>
        <v>Favourable</v>
      </c>
    </row>
    <row r="12" spans="1:5">
      <c r="B12" s="4">
        <f>SUM(B5:B11)</f>
        <v>96575</v>
      </c>
      <c r="C12" s="4">
        <f>SUM(C5:C11)</f>
        <v>92780</v>
      </c>
      <c r="D12" s="4">
        <f>SUM(D5:D11)</f>
        <v>-3795</v>
      </c>
      <c r="E12" s="6" t="str">
        <f t="shared" si="1"/>
        <v>Adverse</v>
      </c>
    </row>
    <row r="13" spans="1:5">
      <c r="A13" t="s">
        <v>14</v>
      </c>
      <c r="B13" s="4"/>
      <c r="C13" s="4"/>
      <c r="D13" s="4"/>
      <c r="E13" s="6"/>
    </row>
    <row r="14" spans="1:5">
      <c r="A14" t="s">
        <v>15</v>
      </c>
      <c r="B14" s="4">
        <v>24000</v>
      </c>
      <c r="C14" s="4">
        <v>27000</v>
      </c>
      <c r="D14" s="4">
        <f t="shared" si="0"/>
        <v>3000</v>
      </c>
      <c r="E14" s="6" t="str">
        <f t="shared" si="1"/>
        <v>Favourable</v>
      </c>
    </row>
    <row r="15" spans="1:5">
      <c r="A15" t="s">
        <v>16</v>
      </c>
      <c r="B15" s="4">
        <v>7500</v>
      </c>
      <c r="C15" s="4">
        <v>8000</v>
      </c>
      <c r="D15" s="4">
        <f t="shared" si="0"/>
        <v>500</v>
      </c>
      <c r="E15" s="6" t="str">
        <f t="shared" si="1"/>
        <v>Favourable</v>
      </c>
    </row>
    <row r="16" spans="1:5">
      <c r="A16" t="s">
        <v>17</v>
      </c>
      <c r="B16" s="5">
        <v>2500</v>
      </c>
      <c r="C16" s="5">
        <v>2500</v>
      </c>
      <c r="D16" s="5">
        <f t="shared" si="0"/>
        <v>0</v>
      </c>
      <c r="E16" s="6" t="str">
        <f t="shared" si="1"/>
        <v/>
      </c>
    </row>
    <row r="17" spans="1:9">
      <c r="B17" s="4">
        <f>SUM(B14:B16)</f>
        <v>34000</v>
      </c>
      <c r="C17" s="4">
        <f>SUM(C14:C16)</f>
        <v>37500</v>
      </c>
      <c r="D17" s="4">
        <f>SUM(D14:D16)</f>
        <v>3500</v>
      </c>
      <c r="E17" s="6" t="str">
        <f t="shared" si="1"/>
        <v>Favourable</v>
      </c>
    </row>
    <row r="18" spans="1:9">
      <c r="A18" t="s">
        <v>8</v>
      </c>
      <c r="B18" s="4">
        <f>B12+B17</f>
        <v>130575</v>
      </c>
      <c r="C18" s="4">
        <f t="shared" ref="C18:D18" si="2">C12+C17</f>
        <v>130280</v>
      </c>
      <c r="D18" s="4">
        <f t="shared" si="2"/>
        <v>-295</v>
      </c>
      <c r="E18" s="6" t="str">
        <f t="shared" si="1"/>
        <v>Adverse</v>
      </c>
    </row>
    <row r="20" spans="1:9">
      <c r="F20" s="1" t="s">
        <v>0</v>
      </c>
      <c r="G20" s="2" t="s">
        <v>1</v>
      </c>
      <c r="H20" s="2" t="s">
        <v>2</v>
      </c>
      <c r="I20" s="2" t="s">
        <v>3</v>
      </c>
    </row>
    <row r="21" spans="1:9">
      <c r="F21" t="s">
        <v>4</v>
      </c>
      <c r="G21" s="3" t="s">
        <v>5</v>
      </c>
      <c r="H21" s="3" t="s">
        <v>5</v>
      </c>
      <c r="I21" s="3" t="s">
        <v>5</v>
      </c>
    </row>
    <row r="22" spans="1:9">
      <c r="F22" t="s">
        <v>10</v>
      </c>
      <c r="G22" s="4">
        <v>33475</v>
      </c>
      <c r="H22" s="4">
        <v>27500</v>
      </c>
      <c r="I22" s="4">
        <f>H22-G22</f>
        <v>-5975</v>
      </c>
    </row>
    <row r="23" spans="1:9">
      <c r="F23" t="s">
        <v>9</v>
      </c>
      <c r="G23" s="4">
        <v>55000</v>
      </c>
      <c r="H23" s="4">
        <v>57000</v>
      </c>
      <c r="I23" s="4">
        <f t="shared" ref="I23:I28" si="3">H23-G23</f>
        <v>2000</v>
      </c>
    </row>
    <row r="24" spans="1:9">
      <c r="F24" t="s">
        <v>6</v>
      </c>
      <c r="G24" s="4">
        <v>5750</v>
      </c>
      <c r="H24" s="4">
        <v>6000</v>
      </c>
      <c r="I24" s="4">
        <f t="shared" si="3"/>
        <v>250</v>
      </c>
    </row>
    <row r="25" spans="1:9">
      <c r="F25" t="s">
        <v>11</v>
      </c>
      <c r="G25" s="4">
        <v>654</v>
      </c>
      <c r="H25" s="4">
        <v>500</v>
      </c>
      <c r="I25" s="4">
        <f t="shared" si="3"/>
        <v>-154</v>
      </c>
    </row>
    <row r="26" spans="1:9">
      <c r="F26" t="s">
        <v>7</v>
      </c>
      <c r="G26" s="4">
        <v>900</v>
      </c>
      <c r="H26" s="4">
        <v>1000</v>
      </c>
      <c r="I26" s="4">
        <f t="shared" si="3"/>
        <v>100</v>
      </c>
    </row>
    <row r="27" spans="1:9">
      <c r="F27" t="s">
        <v>12</v>
      </c>
      <c r="G27" s="4">
        <v>657</v>
      </c>
      <c r="H27" s="4">
        <v>500</v>
      </c>
      <c r="I27" s="4">
        <f t="shared" si="3"/>
        <v>-157</v>
      </c>
    </row>
    <row r="28" spans="1:9">
      <c r="F28" t="s">
        <v>13</v>
      </c>
      <c r="G28" s="5">
        <v>139</v>
      </c>
      <c r="H28" s="5">
        <v>280</v>
      </c>
      <c r="I28" s="5">
        <f t="shared" si="3"/>
        <v>141</v>
      </c>
    </row>
    <row r="29" spans="1:9">
      <c r="G29" s="4">
        <f>SUM(G22:G28)</f>
        <v>96575</v>
      </c>
      <c r="H29" s="4">
        <f>SUM(H22:H28)</f>
        <v>92780</v>
      </c>
      <c r="I29" s="4">
        <f>SUM(I22:I28)</f>
        <v>-3795</v>
      </c>
    </row>
    <row r="30" spans="1:9">
      <c r="F30" t="s">
        <v>14</v>
      </c>
      <c r="G30" s="4"/>
      <c r="H30" s="4"/>
      <c r="I30" s="4"/>
    </row>
    <row r="31" spans="1:9">
      <c r="F31" t="s">
        <v>15</v>
      </c>
      <c r="G31" s="4">
        <v>24000</v>
      </c>
      <c r="H31" s="4">
        <v>27000</v>
      </c>
      <c r="I31" s="4">
        <f t="shared" ref="I31:I33" si="4">H31-G31</f>
        <v>3000</v>
      </c>
    </row>
    <row r="32" spans="1:9">
      <c r="F32" t="s">
        <v>16</v>
      </c>
      <c r="G32" s="4">
        <v>7500</v>
      </c>
      <c r="H32" s="4">
        <v>8000</v>
      </c>
      <c r="I32" s="4">
        <f t="shared" si="4"/>
        <v>500</v>
      </c>
    </row>
    <row r="33" spans="6:9">
      <c r="F33" t="s">
        <v>17</v>
      </c>
      <c r="G33" s="5">
        <v>2500</v>
      </c>
      <c r="H33" s="5">
        <v>2500</v>
      </c>
      <c r="I33" s="5">
        <f t="shared" si="4"/>
        <v>0</v>
      </c>
    </row>
    <row r="34" spans="6:9">
      <c r="G34" s="4">
        <f>SUM(G31:G33)</f>
        <v>34000</v>
      </c>
      <c r="H34" s="4">
        <f>SUM(H31:H33)</f>
        <v>37500</v>
      </c>
      <c r="I34" s="4">
        <f>SUM(I31:I33)</f>
        <v>3500</v>
      </c>
    </row>
    <row r="35" spans="6:9">
      <c r="F35" t="s">
        <v>8</v>
      </c>
      <c r="G35" s="4">
        <f>G29+G34</f>
        <v>130575</v>
      </c>
      <c r="H35" s="4">
        <f t="shared" ref="H35" si="5">H29+H34</f>
        <v>130280</v>
      </c>
      <c r="I35" s="4">
        <f t="shared" ref="I35" si="6">I29+I34</f>
        <v>-295</v>
      </c>
    </row>
  </sheetData>
  <conditionalFormatting sqref="E5:E18">
    <cfRule type="cellIs" dxfId="4" priority="6" operator="equal">
      <formula>"Adverse"</formula>
    </cfRule>
    <cfRule type="cellIs" dxfId="3" priority="5" operator="equal">
      <formula>"Favourable"</formula>
    </cfRule>
  </conditionalFormatting>
  <conditionalFormatting sqref="I22:I35">
    <cfRule type="colorScale" priority="2">
      <colorScale>
        <cfvo type="num" val="0"/>
        <cfvo type="num" val="0"/>
        <cfvo type="num" val="&quot;&gt;0&quot;"/>
        <color rgb="FFF8696B"/>
        <color rgb="FFFFEB84"/>
        <color rgb="FF63BE7B"/>
      </colorScale>
    </cfRule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6"/>
  <sheetViews>
    <sheetView tabSelected="1" zoomScale="85" zoomScaleNormal="85" workbookViewId="0">
      <selection activeCell="N31" sqref="N31"/>
    </sheetView>
  </sheetViews>
  <sheetFormatPr defaultRowHeight="15"/>
  <cols>
    <col min="1" max="1" width="13.85546875" customWidth="1"/>
    <col min="2" max="2" width="15.85546875" bestFit="1" customWidth="1"/>
    <col min="3" max="10" width="9.140625" style="3"/>
    <col min="12" max="12" width="14" bestFit="1" customWidth="1"/>
    <col min="14" max="14" width="86.42578125" bestFit="1" customWidth="1"/>
  </cols>
  <sheetData>
    <row r="1" spans="1:14">
      <c r="A1" s="1" t="s">
        <v>33</v>
      </c>
    </row>
    <row r="3" spans="1:14">
      <c r="A3" s="1" t="s">
        <v>32</v>
      </c>
    </row>
    <row r="5" spans="1:14">
      <c r="A5" s="1" t="s">
        <v>31</v>
      </c>
      <c r="B5" s="1" t="s">
        <v>30</v>
      </c>
      <c r="C5" s="2" t="s">
        <v>29</v>
      </c>
      <c r="D5" s="2" t="s">
        <v>28</v>
      </c>
      <c r="E5" s="2" t="s">
        <v>27</v>
      </c>
      <c r="F5" s="2" t="s">
        <v>26</v>
      </c>
      <c r="G5" s="2" t="s">
        <v>25</v>
      </c>
      <c r="H5" s="2" t="s">
        <v>24</v>
      </c>
      <c r="I5" s="2" t="s">
        <v>23</v>
      </c>
      <c r="J5" s="2" t="s">
        <v>22</v>
      </c>
      <c r="L5" s="1" t="s">
        <v>21</v>
      </c>
      <c r="M5" s="8">
        <v>160200</v>
      </c>
    </row>
    <row r="6" spans="1:14">
      <c r="C6" s="7">
        <v>177388</v>
      </c>
      <c r="D6" s="7">
        <v>181822</v>
      </c>
      <c r="E6" s="7">
        <v>163129</v>
      </c>
      <c r="F6" s="7">
        <v>173041</v>
      </c>
      <c r="G6" s="7">
        <v>161196</v>
      </c>
      <c r="H6" s="7">
        <v>167886</v>
      </c>
      <c r="I6" s="7">
        <v>1024462</v>
      </c>
      <c r="J6" s="7">
        <v>170744</v>
      </c>
      <c r="L6" t="s">
        <v>20</v>
      </c>
      <c r="M6" s="8">
        <f>M5*1.1</f>
        <v>176220</v>
      </c>
    </row>
    <row r="7" spans="1:14">
      <c r="C7" s="7">
        <v>163858</v>
      </c>
      <c r="D7" s="7">
        <v>183735</v>
      </c>
      <c r="E7" s="7">
        <v>145024</v>
      </c>
      <c r="F7" s="7">
        <v>143107</v>
      </c>
      <c r="G7" s="7">
        <v>141211</v>
      </c>
      <c r="H7" s="7">
        <v>191128</v>
      </c>
      <c r="I7" s="7">
        <v>968063</v>
      </c>
      <c r="J7" s="7">
        <v>161344</v>
      </c>
      <c r="L7" t="s">
        <v>19</v>
      </c>
      <c r="M7" s="8">
        <f>M5*0.9</f>
        <v>144180</v>
      </c>
    </row>
    <row r="8" spans="1:14">
      <c r="C8" s="7">
        <v>199946</v>
      </c>
      <c r="D8" s="7">
        <v>194711</v>
      </c>
      <c r="E8" s="7">
        <v>186088</v>
      </c>
      <c r="F8" s="7">
        <v>172252</v>
      </c>
      <c r="G8" s="7">
        <v>190145</v>
      </c>
      <c r="H8" s="7">
        <v>222419</v>
      </c>
      <c r="I8" s="7">
        <v>1165562</v>
      </c>
      <c r="J8" s="7">
        <v>194260</v>
      </c>
    </row>
    <row r="9" spans="1:14">
      <c r="C9" s="7">
        <v>155365</v>
      </c>
      <c r="D9" s="7">
        <v>200843</v>
      </c>
      <c r="E9" s="7">
        <v>181462</v>
      </c>
      <c r="F9" s="7">
        <v>189857</v>
      </c>
      <c r="G9" s="7">
        <v>177993</v>
      </c>
      <c r="H9" s="7">
        <v>158367</v>
      </c>
      <c r="I9" s="7">
        <v>1063887</v>
      </c>
      <c r="J9" s="7">
        <v>177314</v>
      </c>
      <c r="N9" s="9" t="s">
        <v>34</v>
      </c>
    </row>
    <row r="10" spans="1:14">
      <c r="C10" s="7">
        <v>168111</v>
      </c>
      <c r="D10" s="7">
        <v>158443</v>
      </c>
      <c r="E10" s="7">
        <v>166343</v>
      </c>
      <c r="F10" s="7">
        <v>157451</v>
      </c>
      <c r="G10" s="7">
        <v>183587</v>
      </c>
      <c r="H10" s="7">
        <v>175127</v>
      </c>
      <c r="I10" s="7">
        <v>1009062</v>
      </c>
      <c r="J10" s="7">
        <v>168177</v>
      </c>
      <c r="N10" s="10" t="s">
        <v>36</v>
      </c>
    </row>
    <row r="11" spans="1:14">
      <c r="C11" s="7">
        <v>189257</v>
      </c>
      <c r="D11" s="7">
        <v>196547</v>
      </c>
      <c r="E11" s="7">
        <v>192060</v>
      </c>
      <c r="F11" s="7">
        <v>184299</v>
      </c>
      <c r="G11" s="7">
        <v>183037</v>
      </c>
      <c r="H11" s="7">
        <v>227437</v>
      </c>
      <c r="I11" s="7">
        <v>1172637</v>
      </c>
      <c r="J11" s="7">
        <v>195439</v>
      </c>
      <c r="N11" s="11" t="s">
        <v>35</v>
      </c>
    </row>
    <row r="12" spans="1:14">
      <c r="C12" s="7">
        <v>167960</v>
      </c>
      <c r="D12" s="7">
        <v>183752</v>
      </c>
      <c r="E12" s="7">
        <v>187817</v>
      </c>
      <c r="F12" s="7">
        <v>148773</v>
      </c>
      <c r="G12" s="7">
        <v>166868</v>
      </c>
      <c r="H12" s="7">
        <v>156408</v>
      </c>
      <c r="I12" s="7">
        <v>1011578</v>
      </c>
      <c r="J12" s="7">
        <v>168596</v>
      </c>
    </row>
    <row r="13" spans="1:14">
      <c r="C13" s="7">
        <v>182568</v>
      </c>
      <c r="D13" s="7">
        <v>211247</v>
      </c>
      <c r="E13" s="7">
        <v>178406</v>
      </c>
      <c r="F13" s="7">
        <v>170668</v>
      </c>
      <c r="G13" s="7">
        <v>192646</v>
      </c>
      <c r="H13" s="7">
        <v>153257</v>
      </c>
      <c r="I13" s="7">
        <v>1088792</v>
      </c>
      <c r="J13" s="7">
        <v>181465</v>
      </c>
    </row>
    <row r="14" spans="1:14">
      <c r="C14" s="7">
        <v>166601</v>
      </c>
      <c r="D14" s="7">
        <v>189400</v>
      </c>
      <c r="E14" s="7">
        <v>159741</v>
      </c>
      <c r="F14" s="7">
        <v>174431</v>
      </c>
      <c r="G14" s="7">
        <v>154152</v>
      </c>
      <c r="H14" s="7">
        <v>159559</v>
      </c>
      <c r="I14" s="7">
        <v>1003884</v>
      </c>
      <c r="J14" s="7">
        <v>167314</v>
      </c>
    </row>
    <row r="15" spans="1:14">
      <c r="C15" s="7">
        <v>167951</v>
      </c>
      <c r="D15" s="7">
        <v>165597</v>
      </c>
      <c r="E15" s="7">
        <v>167539</v>
      </c>
      <c r="F15" s="7">
        <v>148041</v>
      </c>
      <c r="G15" s="7">
        <v>154834</v>
      </c>
      <c r="H15" s="7">
        <v>157297</v>
      </c>
      <c r="I15" s="7">
        <v>961259</v>
      </c>
      <c r="J15" s="7">
        <v>160210</v>
      </c>
    </row>
    <row r="16" spans="1:14">
      <c r="C16" s="7">
        <v>169390</v>
      </c>
      <c r="D16" s="7">
        <v>169419</v>
      </c>
      <c r="E16" s="7">
        <v>154308</v>
      </c>
      <c r="F16" s="7">
        <v>132919</v>
      </c>
      <c r="G16" s="7">
        <v>151225</v>
      </c>
      <c r="H16" s="7">
        <v>145632</v>
      </c>
      <c r="I16" s="7">
        <v>922894</v>
      </c>
      <c r="J16" s="7">
        <v>153816</v>
      </c>
    </row>
    <row r="17" spans="3:10">
      <c r="C17" s="7">
        <v>185345</v>
      </c>
      <c r="D17" s="7">
        <v>192294</v>
      </c>
      <c r="E17" s="7">
        <v>180053</v>
      </c>
      <c r="F17" s="7">
        <v>148714</v>
      </c>
      <c r="G17" s="7">
        <v>149565</v>
      </c>
      <c r="H17" s="7">
        <v>27450</v>
      </c>
      <c r="I17" s="7">
        <v>883422</v>
      </c>
      <c r="J17" s="7">
        <v>147237</v>
      </c>
    </row>
    <row r="18" spans="3:10">
      <c r="C18" s="7">
        <v>166607</v>
      </c>
      <c r="D18" s="7">
        <v>202235</v>
      </c>
      <c r="E18" s="7">
        <v>168901</v>
      </c>
      <c r="F18" s="7">
        <v>166331</v>
      </c>
      <c r="G18" s="7">
        <v>140289</v>
      </c>
      <c r="H18" s="7">
        <v>182604</v>
      </c>
      <c r="I18" s="7">
        <v>1026967</v>
      </c>
      <c r="J18" s="7">
        <v>171161</v>
      </c>
    </row>
    <row r="19" spans="3:10">
      <c r="C19" s="7">
        <v>154747</v>
      </c>
      <c r="D19" s="7">
        <v>174675</v>
      </c>
      <c r="E19" s="7">
        <v>151623</v>
      </c>
      <c r="F19" s="7">
        <v>137056</v>
      </c>
      <c r="G19" s="7">
        <v>157374</v>
      </c>
      <c r="H19" s="7">
        <v>146325</v>
      </c>
      <c r="I19" s="7">
        <v>921799</v>
      </c>
      <c r="J19" s="7">
        <v>153633</v>
      </c>
    </row>
    <row r="20" spans="3:10">
      <c r="C20" s="7">
        <v>171941</v>
      </c>
      <c r="D20" s="7">
        <v>182508</v>
      </c>
      <c r="E20" s="7">
        <v>166504</v>
      </c>
      <c r="F20" s="7">
        <v>157743</v>
      </c>
      <c r="G20" s="7">
        <v>193781</v>
      </c>
      <c r="H20" s="7">
        <v>179171</v>
      </c>
      <c r="I20" s="7">
        <v>1051648</v>
      </c>
      <c r="J20" s="7">
        <v>175275</v>
      </c>
    </row>
    <row r="21" spans="3:10">
      <c r="C21" s="7">
        <v>151187</v>
      </c>
      <c r="D21" s="7">
        <v>192032</v>
      </c>
      <c r="E21" s="7">
        <v>165071</v>
      </c>
      <c r="F21" s="7">
        <v>170544</v>
      </c>
      <c r="G21" s="7">
        <v>171096</v>
      </c>
      <c r="H21" s="7">
        <v>144449</v>
      </c>
      <c r="I21" s="7">
        <v>994379</v>
      </c>
      <c r="J21" s="7">
        <v>165730</v>
      </c>
    </row>
    <row r="22" spans="3:10">
      <c r="C22" s="7">
        <v>200167</v>
      </c>
      <c r="D22" s="7">
        <v>170894</v>
      </c>
      <c r="E22" s="7">
        <v>165927</v>
      </c>
      <c r="F22" s="7">
        <v>169987</v>
      </c>
      <c r="G22" s="7">
        <v>181466</v>
      </c>
      <c r="H22" s="7">
        <v>184159</v>
      </c>
      <c r="I22" s="7">
        <v>1072599</v>
      </c>
      <c r="J22" s="7">
        <v>178767</v>
      </c>
    </row>
    <row r="23" spans="3:10">
      <c r="C23" s="7">
        <v>200954</v>
      </c>
      <c r="D23" s="7">
        <v>189171</v>
      </c>
      <c r="E23" s="7">
        <v>186876</v>
      </c>
      <c r="F23" s="7">
        <v>155268</v>
      </c>
      <c r="G23" s="7">
        <v>146819</v>
      </c>
      <c r="H23" s="7">
        <v>169509</v>
      </c>
      <c r="I23" s="7">
        <v>1048596</v>
      </c>
      <c r="J23" s="7">
        <v>174766</v>
      </c>
    </row>
    <row r="24" spans="3:10">
      <c r="C24" s="7">
        <v>175713</v>
      </c>
      <c r="D24" s="7">
        <v>199736</v>
      </c>
      <c r="E24" s="7">
        <v>189349</v>
      </c>
      <c r="F24" s="7">
        <v>210408</v>
      </c>
      <c r="G24" s="7">
        <v>166031</v>
      </c>
      <c r="H24" s="7">
        <v>178190</v>
      </c>
      <c r="I24" s="7">
        <v>1119426</v>
      </c>
      <c r="J24" s="7">
        <v>186571</v>
      </c>
    </row>
    <row r="25" spans="3:10">
      <c r="C25" s="7">
        <v>179610</v>
      </c>
      <c r="D25" s="7">
        <v>202388</v>
      </c>
      <c r="E25" s="7">
        <v>174398</v>
      </c>
      <c r="F25" s="7">
        <v>171372</v>
      </c>
      <c r="G25" s="7">
        <v>170930</v>
      </c>
      <c r="H25" s="7">
        <v>198845</v>
      </c>
      <c r="I25" s="7">
        <v>1097543</v>
      </c>
      <c r="J25" s="7">
        <v>182924</v>
      </c>
    </row>
    <row r="26" spans="3:10">
      <c r="C26" s="7">
        <v>180073</v>
      </c>
      <c r="D26" s="7">
        <v>229491</v>
      </c>
      <c r="E26" s="7">
        <v>194730</v>
      </c>
      <c r="F26" s="7">
        <v>204197</v>
      </c>
      <c r="G26" s="7">
        <v>204315</v>
      </c>
      <c r="H26" s="7">
        <v>178527</v>
      </c>
      <c r="I26" s="7">
        <v>1191334</v>
      </c>
      <c r="J26" s="7">
        <v>198556</v>
      </c>
    </row>
  </sheetData>
  <conditionalFormatting sqref="C6:J26">
    <cfRule type="cellIs" dxfId="2" priority="1" operator="between">
      <formula>$M$5</formula>
      <formula>$M$6</formula>
    </cfRule>
    <cfRule type="expression" dxfId="1" priority="2">
      <formula>C6&lt;$M$5</formula>
    </cfRule>
    <cfRule type="expression" dxfId="0" priority="3">
      <formula>C6&gt;$M$6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perf_reports</vt:lpstr>
      <vt:lpstr>bsc_condit_format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2009-09-11T15:13:37Z</dcterms:created>
  <dcterms:modified xsi:type="dcterms:W3CDTF">2009-09-14T13:28:11Z</dcterms:modified>
</cp:coreProperties>
</file>