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1415" windowHeight="5355"/>
  </bookViews>
  <sheets>
    <sheet name="input" sheetId="5" r:id="rId1"/>
    <sheet name="for_pivot" sheetId="1" r:id="rId2"/>
    <sheet name="pivot_fixtures" sheetId="4" r:id="rId3"/>
    <sheet name="for_table_1" sheetId="7" r:id="rId4"/>
    <sheet name="for_table_2" sheetId="8" r:id="rId5"/>
  </sheets>
  <calcPr calcId="125725"/>
  <pivotCaches>
    <pivotCache cacheId="33" r:id="rId6"/>
  </pivotCaches>
</workbook>
</file>

<file path=xl/calcChain.xml><?xml version="1.0" encoding="utf-8"?>
<calcChain xmlns="http://schemas.openxmlformats.org/spreadsheetml/2006/main">
  <c r="A5" i="1"/>
  <c r="B5"/>
  <c r="C5"/>
  <c r="A6"/>
  <c r="B6"/>
  <c r="C6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B4"/>
  <c r="C4"/>
  <c r="A5" i="7"/>
  <c r="B5"/>
  <c r="C5"/>
  <c r="A6"/>
  <c r="B6"/>
  <c r="C6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B4"/>
  <c r="C4"/>
  <c r="A4"/>
  <c r="Q5" i="8"/>
  <c r="Q6"/>
  <c r="Q7"/>
  <c r="Q8"/>
  <c r="Q9"/>
  <c r="Q10"/>
  <c r="Q11"/>
  <c r="Q12"/>
  <c r="Q13"/>
  <c r="Q14"/>
  <c r="Q15"/>
  <c r="Q16"/>
  <c r="Q17"/>
  <c r="Q18"/>
  <c r="Q19"/>
  <c r="Q20"/>
  <c r="Q21"/>
  <c r="Q22"/>
  <c r="Q23"/>
  <c r="Q4"/>
  <c r="N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4"/>
  <c r="K63"/>
  <c r="J63"/>
  <c r="I63"/>
  <c r="H63"/>
  <c r="G63"/>
  <c r="F63"/>
  <c r="K62"/>
  <c r="J62"/>
  <c r="I62"/>
  <c r="H62"/>
  <c r="G62"/>
  <c r="F62"/>
  <c r="K61"/>
  <c r="J61"/>
  <c r="I61"/>
  <c r="H61"/>
  <c r="G61"/>
  <c r="F61"/>
  <c r="K60"/>
  <c r="J60"/>
  <c r="I60"/>
  <c r="H60"/>
  <c r="G60"/>
  <c r="F60"/>
  <c r="K59"/>
  <c r="J59"/>
  <c r="I59"/>
  <c r="H59"/>
  <c r="G59"/>
  <c r="F59"/>
  <c r="K58"/>
  <c r="J58"/>
  <c r="I58"/>
  <c r="H58"/>
  <c r="G58"/>
  <c r="F58"/>
  <c r="K57"/>
  <c r="J57"/>
  <c r="I57"/>
  <c r="H57"/>
  <c r="G57"/>
  <c r="F57"/>
  <c r="K56"/>
  <c r="J56"/>
  <c r="I56"/>
  <c r="H56"/>
  <c r="G56"/>
  <c r="F56"/>
  <c r="K55"/>
  <c r="J55"/>
  <c r="I55"/>
  <c r="H55"/>
  <c r="G55"/>
  <c r="F55"/>
  <c r="K54"/>
  <c r="J54"/>
  <c r="I54"/>
  <c r="H54"/>
  <c r="G54"/>
  <c r="F54"/>
  <c r="K53"/>
  <c r="J53"/>
  <c r="I53"/>
  <c r="H53"/>
  <c r="G53"/>
  <c r="F53"/>
  <c r="K52"/>
  <c r="J52"/>
  <c r="I52"/>
  <c r="H52"/>
  <c r="G52"/>
  <c r="F52"/>
  <c r="K51"/>
  <c r="J51"/>
  <c r="I51"/>
  <c r="H51"/>
  <c r="G51"/>
  <c r="F51"/>
  <c r="K50"/>
  <c r="J50"/>
  <c r="I50"/>
  <c r="H50"/>
  <c r="G50"/>
  <c r="F50"/>
  <c r="K49"/>
  <c r="J49"/>
  <c r="I49"/>
  <c r="H49"/>
  <c r="G49"/>
  <c r="F49"/>
  <c r="K48"/>
  <c r="J48"/>
  <c r="I48"/>
  <c r="H48"/>
  <c r="G48"/>
  <c r="F48"/>
  <c r="K47"/>
  <c r="J47"/>
  <c r="I47"/>
  <c r="H47"/>
  <c r="G47"/>
  <c r="F47"/>
  <c r="K46"/>
  <c r="J46"/>
  <c r="I46"/>
  <c r="H46"/>
  <c r="G46"/>
  <c r="F46"/>
  <c r="K45"/>
  <c r="J45"/>
  <c r="I45"/>
  <c r="H45"/>
  <c r="G45"/>
  <c r="F45"/>
  <c r="K44"/>
  <c r="J44"/>
  <c r="I44"/>
  <c r="H44"/>
  <c r="G44"/>
  <c r="F44"/>
  <c r="K43"/>
  <c r="J43"/>
  <c r="I43"/>
  <c r="H43"/>
  <c r="G43"/>
  <c r="F43"/>
  <c r="K42"/>
  <c r="J42"/>
  <c r="I42"/>
  <c r="H42"/>
  <c r="G42"/>
  <c r="F42"/>
  <c r="K41"/>
  <c r="J41"/>
  <c r="I41"/>
  <c r="H41"/>
  <c r="G41"/>
  <c r="F41"/>
  <c r="K40"/>
  <c r="J40"/>
  <c r="I40"/>
  <c r="H40"/>
  <c r="G40"/>
  <c r="F40"/>
  <c r="K39"/>
  <c r="J39"/>
  <c r="I39"/>
  <c r="H39"/>
  <c r="G39"/>
  <c r="F39"/>
  <c r="K38"/>
  <c r="J38"/>
  <c r="I38"/>
  <c r="H38"/>
  <c r="G38"/>
  <c r="F38"/>
  <c r="K37"/>
  <c r="J37"/>
  <c r="I37"/>
  <c r="H37"/>
  <c r="G37"/>
  <c r="F37"/>
  <c r="K36"/>
  <c r="J36"/>
  <c r="I36"/>
  <c r="H36"/>
  <c r="G36"/>
  <c r="F36"/>
  <c r="K35"/>
  <c r="J35"/>
  <c r="I35"/>
  <c r="H35"/>
  <c r="G35"/>
  <c r="F35"/>
  <c r="K34"/>
  <c r="J34"/>
  <c r="I34"/>
  <c r="H34"/>
  <c r="G34"/>
  <c r="F34"/>
  <c r="K33"/>
  <c r="J33"/>
  <c r="I33"/>
  <c r="H33"/>
  <c r="G33"/>
  <c r="F33"/>
  <c r="K32"/>
  <c r="J32"/>
  <c r="I32"/>
  <c r="H32"/>
  <c r="G32"/>
  <c r="F32"/>
  <c r="K31"/>
  <c r="J31"/>
  <c r="I31"/>
  <c r="H31"/>
  <c r="G31"/>
  <c r="F31"/>
  <c r="K30"/>
  <c r="J30"/>
  <c r="I30"/>
  <c r="H30"/>
  <c r="G30"/>
  <c r="F30"/>
  <c r="K29"/>
  <c r="J29"/>
  <c r="I29"/>
  <c r="H29"/>
  <c r="G29"/>
  <c r="F29"/>
  <c r="K28"/>
  <c r="J28"/>
  <c r="I28"/>
  <c r="H28"/>
  <c r="G28"/>
  <c r="F28"/>
  <c r="K27"/>
  <c r="J27"/>
  <c r="I27"/>
  <c r="H27"/>
  <c r="G27"/>
  <c r="F27"/>
  <c r="K26"/>
  <c r="J26"/>
  <c r="I26"/>
  <c r="H26"/>
  <c r="G26"/>
  <c r="F26"/>
  <c r="K25"/>
  <c r="J25"/>
  <c r="I25"/>
  <c r="H25"/>
  <c r="G25"/>
  <c r="F25"/>
  <c r="K24"/>
  <c r="J24"/>
  <c r="I24"/>
  <c r="H24"/>
  <c r="G24"/>
  <c r="F24"/>
  <c r="R23"/>
  <c r="N23"/>
  <c r="K23"/>
  <c r="J23"/>
  <c r="I23"/>
  <c r="H23"/>
  <c r="G23"/>
  <c r="F23"/>
  <c r="A23"/>
  <c r="R22"/>
  <c r="N22"/>
  <c r="K22"/>
  <c r="J22"/>
  <c r="I22"/>
  <c r="H22"/>
  <c r="G22"/>
  <c r="F22"/>
  <c r="A22"/>
  <c r="R21"/>
  <c r="N21"/>
  <c r="K21"/>
  <c r="J21"/>
  <c r="I21"/>
  <c r="H21"/>
  <c r="G21"/>
  <c r="F21"/>
  <c r="A21"/>
  <c r="R20"/>
  <c r="N20"/>
  <c r="K20"/>
  <c r="J20"/>
  <c r="I20"/>
  <c r="H20"/>
  <c r="G20"/>
  <c r="F20"/>
  <c r="A20"/>
  <c r="R19"/>
  <c r="N19"/>
  <c r="K19"/>
  <c r="J19"/>
  <c r="I19"/>
  <c r="H19"/>
  <c r="G19"/>
  <c r="F19"/>
  <c r="A19"/>
  <c r="R18"/>
  <c r="N18"/>
  <c r="K18"/>
  <c r="J18"/>
  <c r="I18"/>
  <c r="H18"/>
  <c r="G18"/>
  <c r="F18"/>
  <c r="A18"/>
  <c r="R17"/>
  <c r="N17"/>
  <c r="K17"/>
  <c r="J17"/>
  <c r="I17"/>
  <c r="H17"/>
  <c r="G17"/>
  <c r="F17"/>
  <c r="A17"/>
  <c r="R16"/>
  <c r="N16"/>
  <c r="K16"/>
  <c r="J16"/>
  <c r="I16"/>
  <c r="H16"/>
  <c r="G16"/>
  <c r="F16"/>
  <c r="A16"/>
  <c r="R15"/>
  <c r="N15"/>
  <c r="K15"/>
  <c r="J15"/>
  <c r="I15"/>
  <c r="H15"/>
  <c r="G15"/>
  <c r="F15"/>
  <c r="A15"/>
  <c r="R14"/>
  <c r="N14"/>
  <c r="K14"/>
  <c r="J14"/>
  <c r="I14"/>
  <c r="H14"/>
  <c r="G14"/>
  <c r="F14"/>
  <c r="A14"/>
  <c r="A42" s="1"/>
  <c r="R13"/>
  <c r="N13"/>
  <c r="K13"/>
  <c r="J13"/>
  <c r="I13"/>
  <c r="H13"/>
  <c r="G13"/>
  <c r="S23" s="1"/>
  <c r="F13"/>
  <c r="R12"/>
  <c r="N12"/>
  <c r="K12"/>
  <c r="J12"/>
  <c r="I12"/>
  <c r="H12"/>
  <c r="G12"/>
  <c r="S22" s="1"/>
  <c r="F12"/>
  <c r="R11"/>
  <c r="N11"/>
  <c r="K11"/>
  <c r="J11"/>
  <c r="I11"/>
  <c r="H11"/>
  <c r="G11"/>
  <c r="S21" s="1"/>
  <c r="F11"/>
  <c r="R10"/>
  <c r="N10"/>
  <c r="K10"/>
  <c r="J10"/>
  <c r="I10"/>
  <c r="H10"/>
  <c r="G10"/>
  <c r="S20" s="1"/>
  <c r="F10"/>
  <c r="R9"/>
  <c r="N9"/>
  <c r="K9"/>
  <c r="J9"/>
  <c r="I9"/>
  <c r="H9"/>
  <c r="G9"/>
  <c r="S19" s="1"/>
  <c r="F9"/>
  <c r="R8"/>
  <c r="N8"/>
  <c r="K8"/>
  <c r="J8"/>
  <c r="I8"/>
  <c r="H8"/>
  <c r="G8"/>
  <c r="S18" s="1"/>
  <c r="F8"/>
  <c r="R7"/>
  <c r="N7"/>
  <c r="K7"/>
  <c r="J7"/>
  <c r="I7"/>
  <c r="H7"/>
  <c r="G7"/>
  <c r="S17" s="1"/>
  <c r="F7"/>
  <c r="R6"/>
  <c r="N6"/>
  <c r="K6"/>
  <c r="J6"/>
  <c r="I6"/>
  <c r="H6"/>
  <c r="G6"/>
  <c r="S16" s="1"/>
  <c r="F6"/>
  <c r="S6" s="1"/>
  <c r="R5"/>
  <c r="N5"/>
  <c r="K5"/>
  <c r="J5"/>
  <c r="I5"/>
  <c r="H5"/>
  <c r="G5"/>
  <c r="S15" s="1"/>
  <c r="F5"/>
  <c r="S5" s="1"/>
  <c r="S4"/>
  <c r="R4"/>
  <c r="K4"/>
  <c r="J4"/>
  <c r="I4"/>
  <c r="H4"/>
  <c r="G4"/>
  <c r="S14" s="1"/>
  <c r="F4"/>
  <c r="O5" i="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4"/>
  <c r="H5"/>
  <c r="P15" s="1"/>
  <c r="H6"/>
  <c r="P16" s="1"/>
  <c r="H7"/>
  <c r="P17" s="1"/>
  <c r="H8"/>
  <c r="P18" s="1"/>
  <c r="H9"/>
  <c r="P19" s="1"/>
  <c r="H10"/>
  <c r="P20" s="1"/>
  <c r="H11"/>
  <c r="P21" s="1"/>
  <c r="H12"/>
  <c r="P22" s="1"/>
  <c r="H13"/>
  <c r="P23" s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4"/>
  <c r="P14" s="1"/>
  <c r="G5"/>
  <c r="P5" s="1"/>
  <c r="G6"/>
  <c r="P6" s="1"/>
  <c r="G7"/>
  <c r="P7" s="1"/>
  <c r="G8"/>
  <c r="P8" s="1"/>
  <c r="G9"/>
  <c r="P9" s="1"/>
  <c r="G10"/>
  <c r="P10" s="1"/>
  <c r="G11"/>
  <c r="P11" s="1"/>
  <c r="G12"/>
  <c r="P12" s="1"/>
  <c r="G13"/>
  <c r="P13" s="1"/>
  <c r="G14"/>
  <c r="L14" s="1"/>
  <c r="G15"/>
  <c r="L15" s="1"/>
  <c r="G16"/>
  <c r="L16" s="1"/>
  <c r="G17"/>
  <c r="L17" s="1"/>
  <c r="G18"/>
  <c r="L18" s="1"/>
  <c r="G19"/>
  <c r="L19" s="1"/>
  <c r="G20"/>
  <c r="L20" s="1"/>
  <c r="G21"/>
  <c r="L21" s="1"/>
  <c r="G22"/>
  <c r="L22" s="1"/>
  <c r="G23"/>
  <c r="L23" s="1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4"/>
  <c r="P4" s="1"/>
  <c r="A4" i="1"/>
  <c r="A23" i="5"/>
  <c r="A22"/>
  <c r="A21"/>
  <c r="A20"/>
  <c r="A19"/>
  <c r="A18"/>
  <c r="A17"/>
  <c r="A16"/>
  <c r="A15"/>
  <c r="A14"/>
  <c r="A43" s="1"/>
  <c r="M23" i="7" l="1"/>
  <c r="M21"/>
  <c r="M19"/>
  <c r="M17"/>
  <c r="M15"/>
  <c r="M13"/>
  <c r="M11"/>
  <c r="M9"/>
  <c r="M7"/>
  <c r="M5"/>
  <c r="N23"/>
  <c r="N21"/>
  <c r="N19"/>
  <c r="N17"/>
  <c r="N15"/>
  <c r="N13"/>
  <c r="N11"/>
  <c r="N9"/>
  <c r="N7"/>
  <c r="N5"/>
  <c r="L13"/>
  <c r="L11"/>
  <c r="L9"/>
  <c r="L7"/>
  <c r="L5"/>
  <c r="M4"/>
  <c r="M22"/>
  <c r="M20"/>
  <c r="M18"/>
  <c r="M16"/>
  <c r="M14"/>
  <c r="M12"/>
  <c r="M10"/>
  <c r="M8"/>
  <c r="M6"/>
  <c r="N4"/>
  <c r="N22"/>
  <c r="N20"/>
  <c r="N18"/>
  <c r="N16"/>
  <c r="N14"/>
  <c r="N12"/>
  <c r="N10"/>
  <c r="N8"/>
  <c r="N6"/>
  <c r="L4"/>
  <c r="L12"/>
  <c r="L10"/>
  <c r="L8"/>
  <c r="L6"/>
  <c r="S7" i="8"/>
  <c r="S8"/>
  <c r="S9"/>
  <c r="S10"/>
  <c r="S11"/>
  <c r="S12"/>
  <c r="S13"/>
  <c r="A25"/>
  <c r="A27"/>
  <c r="A29"/>
  <c r="A31"/>
  <c r="A33"/>
  <c r="A35"/>
  <c r="A37"/>
  <c r="A39"/>
  <c r="A41"/>
  <c r="A43"/>
  <c r="A24"/>
  <c r="A26"/>
  <c r="A28"/>
  <c r="A30"/>
  <c r="A32"/>
  <c r="A34"/>
  <c r="A36"/>
  <c r="A38"/>
  <c r="A40"/>
  <c r="A24" i="5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62" i="8" l="1"/>
  <c r="A60"/>
  <c r="A58"/>
  <c r="A56"/>
  <c r="A54"/>
  <c r="A63"/>
  <c r="A61"/>
  <c r="A59"/>
  <c r="A57"/>
  <c r="A55"/>
  <c r="A52"/>
  <c r="A50"/>
  <c r="A48"/>
  <c r="A46"/>
  <c r="A44"/>
  <c r="A53"/>
  <c r="A51"/>
  <c r="A49"/>
  <c r="A47"/>
  <c r="A45"/>
  <c r="A63" i="5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</calcChain>
</file>

<file path=xl/sharedStrings.xml><?xml version="1.0" encoding="utf-8"?>
<sst xmlns="http://schemas.openxmlformats.org/spreadsheetml/2006/main" count="381" uniqueCount="40">
  <si>
    <t>Fixtures Table</t>
  </si>
  <si>
    <t>Home Team</t>
  </si>
  <si>
    <t>Away Team</t>
  </si>
  <si>
    <t>Burnley</t>
  </si>
  <si>
    <t>Sunderland</t>
  </si>
  <si>
    <t>Man City</t>
  </si>
  <si>
    <t>Bolton</t>
  </si>
  <si>
    <t>Liverpool</t>
  </si>
  <si>
    <t>Chelsea</t>
  </si>
  <si>
    <t>Fulham</t>
  </si>
  <si>
    <t>Birmingham City</t>
  </si>
  <si>
    <t>Man Spew</t>
  </si>
  <si>
    <t>Wolves</t>
  </si>
  <si>
    <t>West Ham</t>
  </si>
  <si>
    <t>Everton</t>
  </si>
  <si>
    <t>Arsenal</t>
  </si>
  <si>
    <t>Tottenham</t>
  </si>
  <si>
    <t>Hull City</t>
  </si>
  <si>
    <t>Portsmouth</t>
  </si>
  <si>
    <t>Stoke City</t>
  </si>
  <si>
    <t>Wigan Ath</t>
  </si>
  <si>
    <t>Blackburn</t>
  </si>
  <si>
    <t>Aston Villa</t>
  </si>
  <si>
    <t>Date</t>
  </si>
  <si>
    <t>Sum of Date</t>
  </si>
  <si>
    <t>Home Score</t>
  </si>
  <si>
    <t>Away Score</t>
  </si>
  <si>
    <t>Home Win</t>
  </si>
  <si>
    <t>Points</t>
  </si>
  <si>
    <t>Home Points</t>
  </si>
  <si>
    <t>Away Points</t>
  </si>
  <si>
    <t>Played</t>
  </si>
  <si>
    <t>Won</t>
  </si>
  <si>
    <t>Drawn</t>
  </si>
  <si>
    <t>Lost</t>
  </si>
  <si>
    <t>GD</t>
  </si>
  <si>
    <t>Away Win</t>
  </si>
  <si>
    <t>NS Draw</t>
  </si>
  <si>
    <t>S Draw</t>
  </si>
  <si>
    <t>League Table</t>
  </si>
</sst>
</file>

<file path=xl/styles.xml><?xml version="1.0" encoding="utf-8"?>
<styleSheet xmlns="http://schemas.openxmlformats.org/spreadsheetml/2006/main">
  <numFmts count="1">
    <numFmt numFmtId="166" formatCode="dd/mm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pivotButton="1"/>
    <xf numFmtId="166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ncan Williamson" refreshedDate="40048.712202199073" createdVersion="3" refreshedVersion="3" minRefreshableVersion="3" recordCount="60">
  <cacheSource type="worksheet">
    <worksheetSource ref="A3:C63" sheet="for_pivot"/>
  </cacheSource>
  <cacheFields count="3">
    <cacheField name="Date" numFmtId="14">
      <sharedItems containsSemiMixedTypes="0" containsNonDate="0" containsDate="1" containsString="0" minDate="2009-08-01T00:00:00" maxDate="2009-08-23T00:00:00"/>
    </cacheField>
    <cacheField name="Home Team" numFmtId="0">
      <sharedItems count="20">
        <s v="Burnley"/>
        <s v="Sunderland"/>
        <s v="Man Spew"/>
        <s v="Man City"/>
        <s v="Bolton"/>
        <s v="Liverpool"/>
        <s v="Chelsea"/>
        <s v="Fulham"/>
        <s v="Birmingham City"/>
        <s v="Wolves"/>
        <s v="West Ham"/>
        <s v="Everton"/>
        <s v="Arsenal"/>
        <s v="Tottenham"/>
        <s v="Hull City"/>
        <s v="Portsmouth"/>
        <s v="Stoke City"/>
        <s v="Wigan Ath"/>
        <s v="Blackburn"/>
        <s v="Aston Villa"/>
      </sharedItems>
    </cacheField>
    <cacheField name="Away Team" numFmtId="0">
      <sharedItems count="20">
        <s v="West Ham"/>
        <s v="Everton"/>
        <s v="Arsenal"/>
        <s v="Tottenham"/>
        <s v="Hull City"/>
        <s v="Portsmouth"/>
        <s v="Stoke City"/>
        <s v="Wigan Ath"/>
        <s v="Blackburn"/>
        <s v="Aston Villa"/>
        <s v="Burnley"/>
        <s v="Sunderland"/>
        <s v="Man Spew"/>
        <s v="Man City"/>
        <s v="Bolton"/>
        <s v="Liverpool"/>
        <s v="Chelsea"/>
        <s v="Fulham"/>
        <s v="Birmingham City"/>
        <s v="Wolves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d v="2009-08-01T00:00:00"/>
    <x v="0"/>
    <x v="0"/>
  </r>
  <r>
    <d v="2009-08-01T00:00:00"/>
    <x v="1"/>
    <x v="1"/>
  </r>
  <r>
    <d v="2009-08-01T00:00:00"/>
    <x v="2"/>
    <x v="2"/>
  </r>
  <r>
    <d v="2009-08-01T00:00:00"/>
    <x v="3"/>
    <x v="3"/>
  </r>
  <r>
    <d v="2009-08-01T00:00:00"/>
    <x v="4"/>
    <x v="4"/>
  </r>
  <r>
    <d v="2009-08-01T00:00:00"/>
    <x v="5"/>
    <x v="5"/>
  </r>
  <r>
    <d v="2009-08-01T00:00:00"/>
    <x v="6"/>
    <x v="6"/>
  </r>
  <r>
    <d v="2009-08-01T00:00:00"/>
    <x v="7"/>
    <x v="7"/>
  </r>
  <r>
    <d v="2009-08-01T00:00:00"/>
    <x v="8"/>
    <x v="8"/>
  </r>
  <r>
    <d v="2009-08-01T00:00:00"/>
    <x v="9"/>
    <x v="9"/>
  </r>
  <r>
    <d v="2009-08-08T00:00:00"/>
    <x v="10"/>
    <x v="10"/>
  </r>
  <r>
    <d v="2009-08-08T00:00:00"/>
    <x v="11"/>
    <x v="11"/>
  </r>
  <r>
    <d v="2009-08-08T00:00:00"/>
    <x v="12"/>
    <x v="12"/>
  </r>
  <r>
    <d v="2009-08-08T00:00:00"/>
    <x v="13"/>
    <x v="13"/>
  </r>
  <r>
    <d v="2009-08-08T00:00:00"/>
    <x v="14"/>
    <x v="14"/>
  </r>
  <r>
    <d v="2009-08-08T00:00:00"/>
    <x v="15"/>
    <x v="15"/>
  </r>
  <r>
    <d v="2009-08-08T00:00:00"/>
    <x v="16"/>
    <x v="16"/>
  </r>
  <r>
    <d v="2009-08-08T00:00:00"/>
    <x v="17"/>
    <x v="17"/>
  </r>
  <r>
    <d v="2009-08-08T00:00:00"/>
    <x v="18"/>
    <x v="18"/>
  </r>
  <r>
    <d v="2009-08-08T00:00:00"/>
    <x v="19"/>
    <x v="19"/>
  </r>
  <r>
    <d v="2009-08-13T00:00:00"/>
    <x v="0"/>
    <x v="1"/>
  </r>
  <r>
    <d v="2009-08-13T00:00:00"/>
    <x v="1"/>
    <x v="2"/>
  </r>
  <r>
    <d v="2009-08-13T00:00:00"/>
    <x v="2"/>
    <x v="3"/>
  </r>
  <r>
    <d v="2009-08-13T00:00:00"/>
    <x v="3"/>
    <x v="4"/>
  </r>
  <r>
    <d v="2009-08-13T00:00:00"/>
    <x v="4"/>
    <x v="5"/>
  </r>
  <r>
    <d v="2009-08-13T00:00:00"/>
    <x v="5"/>
    <x v="6"/>
  </r>
  <r>
    <d v="2009-08-13T00:00:00"/>
    <x v="6"/>
    <x v="7"/>
  </r>
  <r>
    <d v="2009-08-13T00:00:00"/>
    <x v="7"/>
    <x v="8"/>
  </r>
  <r>
    <d v="2009-08-13T00:00:00"/>
    <x v="8"/>
    <x v="9"/>
  </r>
  <r>
    <d v="2009-08-13T00:00:00"/>
    <x v="9"/>
    <x v="0"/>
  </r>
  <r>
    <d v="2009-08-15T00:00:00"/>
    <x v="11"/>
    <x v="10"/>
  </r>
  <r>
    <d v="2009-08-15T00:00:00"/>
    <x v="12"/>
    <x v="11"/>
  </r>
  <r>
    <d v="2009-08-15T00:00:00"/>
    <x v="13"/>
    <x v="12"/>
  </r>
  <r>
    <d v="2009-08-15T00:00:00"/>
    <x v="14"/>
    <x v="13"/>
  </r>
  <r>
    <d v="2009-08-15T00:00:00"/>
    <x v="15"/>
    <x v="14"/>
  </r>
  <r>
    <d v="2009-08-15T00:00:00"/>
    <x v="16"/>
    <x v="15"/>
  </r>
  <r>
    <d v="2009-08-15T00:00:00"/>
    <x v="17"/>
    <x v="16"/>
  </r>
  <r>
    <d v="2009-08-15T00:00:00"/>
    <x v="18"/>
    <x v="17"/>
  </r>
  <r>
    <d v="2009-08-15T00:00:00"/>
    <x v="19"/>
    <x v="18"/>
  </r>
  <r>
    <d v="2009-08-15T00:00:00"/>
    <x v="10"/>
    <x v="19"/>
  </r>
  <r>
    <d v="2009-08-18T00:00:00"/>
    <x v="0"/>
    <x v="2"/>
  </r>
  <r>
    <d v="2009-08-18T00:00:00"/>
    <x v="1"/>
    <x v="3"/>
  </r>
  <r>
    <d v="2009-08-18T00:00:00"/>
    <x v="2"/>
    <x v="4"/>
  </r>
  <r>
    <d v="2009-08-18T00:00:00"/>
    <x v="3"/>
    <x v="5"/>
  </r>
  <r>
    <d v="2009-08-18T00:00:00"/>
    <x v="4"/>
    <x v="6"/>
  </r>
  <r>
    <d v="2009-08-18T00:00:00"/>
    <x v="5"/>
    <x v="7"/>
  </r>
  <r>
    <d v="2009-08-18T00:00:00"/>
    <x v="6"/>
    <x v="8"/>
  </r>
  <r>
    <d v="2009-08-18T00:00:00"/>
    <x v="7"/>
    <x v="9"/>
  </r>
  <r>
    <d v="2009-08-18T00:00:00"/>
    <x v="8"/>
    <x v="0"/>
  </r>
  <r>
    <d v="2009-08-18T00:00:00"/>
    <x v="9"/>
    <x v="1"/>
  </r>
  <r>
    <d v="2009-08-22T00:00:00"/>
    <x v="12"/>
    <x v="10"/>
  </r>
  <r>
    <d v="2009-08-22T00:00:00"/>
    <x v="13"/>
    <x v="11"/>
  </r>
  <r>
    <d v="2009-08-22T00:00:00"/>
    <x v="14"/>
    <x v="12"/>
  </r>
  <r>
    <d v="2009-08-22T00:00:00"/>
    <x v="15"/>
    <x v="13"/>
  </r>
  <r>
    <d v="2009-08-22T00:00:00"/>
    <x v="16"/>
    <x v="14"/>
  </r>
  <r>
    <d v="2009-08-22T00:00:00"/>
    <x v="17"/>
    <x v="15"/>
  </r>
  <r>
    <d v="2009-08-22T00:00:00"/>
    <x v="18"/>
    <x v="16"/>
  </r>
  <r>
    <d v="2009-08-22T00:00:00"/>
    <x v="19"/>
    <x v="17"/>
  </r>
  <r>
    <d v="2009-08-22T00:00:00"/>
    <x v="10"/>
    <x v="18"/>
  </r>
  <r>
    <d v="2009-08-22T00:00:00"/>
    <x v="11"/>
    <x v="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3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showHeaders="0" compact="0" compactData="0" multipleFieldFilters="0">
  <location ref="A3:U24" firstHeaderRow="1" firstDataRow="2" firstDataCol="1"/>
  <pivotFields count="3">
    <pivotField dataField="1" compact="0" numFmtId="14" outline="0" showAll="0" defaultSubtotal="0"/>
    <pivotField axis="axisRow" compact="0" outline="0" showAll="0" defaultSubtotal="0">
      <items count="20">
        <item x="12"/>
        <item x="19"/>
        <item x="8"/>
        <item x="18"/>
        <item x="4"/>
        <item x="0"/>
        <item x="6"/>
        <item x="11"/>
        <item x="7"/>
        <item x="14"/>
        <item x="5"/>
        <item x="3"/>
        <item x="2"/>
        <item x="15"/>
        <item x="16"/>
        <item x="1"/>
        <item x="13"/>
        <item x="10"/>
        <item x="17"/>
        <item x="9"/>
      </items>
    </pivotField>
    <pivotField axis="axisCol" compact="0" outline="0" showAll="0" defaultSubtotal="0">
      <items count="20">
        <item x="2"/>
        <item x="9"/>
        <item x="18"/>
        <item x="8"/>
        <item x="14"/>
        <item x="10"/>
        <item x="16"/>
        <item x="1"/>
        <item x="17"/>
        <item x="4"/>
        <item x="15"/>
        <item x="13"/>
        <item x="12"/>
        <item x="5"/>
        <item x="6"/>
        <item x="11"/>
        <item x="3"/>
        <item x="0"/>
        <item x="7"/>
        <item x="19"/>
      </items>
    </pivotField>
  </pivotFields>
  <rowFields count="1">
    <field x="1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</rowItems>
  <colFields count="1">
    <field x="2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</colItems>
  <dataFields count="1">
    <dataField name="Sum of Date" fld="0" baseField="0" baseItem="0" numFmtId="166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abSelected="1" workbookViewId="0"/>
  </sheetViews>
  <sheetFormatPr defaultRowHeight="15"/>
  <cols>
    <col min="1" max="1" width="10.7109375" bestFit="1" customWidth="1"/>
    <col min="2" max="2" width="15.7109375" bestFit="1" customWidth="1"/>
    <col min="3" max="3" width="11.42578125" bestFit="1" customWidth="1"/>
    <col min="4" max="4" width="11.5703125" style="5" bestFit="1" customWidth="1"/>
    <col min="5" max="5" width="11.140625" style="5" bestFit="1" customWidth="1"/>
  </cols>
  <sheetData>
    <row r="1" spans="1:13">
      <c r="A1" s="1" t="s">
        <v>0</v>
      </c>
    </row>
    <row r="3" spans="1:13">
      <c r="A3" s="1" t="s">
        <v>23</v>
      </c>
      <c r="B3" s="1" t="s">
        <v>1</v>
      </c>
      <c r="C3" s="1" t="s">
        <v>2</v>
      </c>
      <c r="D3" s="6"/>
      <c r="E3" s="6"/>
    </row>
    <row r="4" spans="1:13">
      <c r="A4" s="2">
        <v>40026</v>
      </c>
      <c r="B4" t="s">
        <v>3</v>
      </c>
      <c r="C4" t="s">
        <v>13</v>
      </c>
      <c r="M4" t="s">
        <v>15</v>
      </c>
    </row>
    <row r="5" spans="1:13">
      <c r="A5" s="2">
        <v>40026</v>
      </c>
      <c r="B5" t="s">
        <v>4</v>
      </c>
      <c r="C5" t="s">
        <v>14</v>
      </c>
      <c r="M5" t="s">
        <v>22</v>
      </c>
    </row>
    <row r="6" spans="1:13">
      <c r="A6" s="2">
        <v>40026</v>
      </c>
      <c r="B6" t="s">
        <v>11</v>
      </c>
      <c r="C6" t="s">
        <v>15</v>
      </c>
      <c r="M6" t="s">
        <v>10</v>
      </c>
    </row>
    <row r="7" spans="1:13">
      <c r="A7" s="2">
        <v>40026</v>
      </c>
      <c r="B7" t="s">
        <v>5</v>
      </c>
      <c r="C7" t="s">
        <v>16</v>
      </c>
      <c r="M7" t="s">
        <v>21</v>
      </c>
    </row>
    <row r="8" spans="1:13">
      <c r="A8" s="2">
        <v>40026</v>
      </c>
      <c r="B8" t="s">
        <v>6</v>
      </c>
      <c r="C8" t="s">
        <v>17</v>
      </c>
      <c r="M8" t="s">
        <v>6</v>
      </c>
    </row>
    <row r="9" spans="1:13">
      <c r="A9" s="2">
        <v>40026</v>
      </c>
      <c r="B9" t="s">
        <v>7</v>
      </c>
      <c r="C9" t="s">
        <v>18</v>
      </c>
      <c r="M9" t="s">
        <v>3</v>
      </c>
    </row>
    <row r="10" spans="1:13">
      <c r="A10" s="2">
        <v>40026</v>
      </c>
      <c r="B10" t="s">
        <v>8</v>
      </c>
      <c r="C10" t="s">
        <v>19</v>
      </c>
      <c r="M10" t="s">
        <v>8</v>
      </c>
    </row>
    <row r="11" spans="1:13">
      <c r="A11" s="2">
        <v>40026</v>
      </c>
      <c r="B11" t="s">
        <v>9</v>
      </c>
      <c r="C11" t="s">
        <v>20</v>
      </c>
      <c r="M11" t="s">
        <v>14</v>
      </c>
    </row>
    <row r="12" spans="1:13">
      <c r="A12" s="2">
        <v>40026</v>
      </c>
      <c r="B12" t="s">
        <v>10</v>
      </c>
      <c r="C12" t="s">
        <v>21</v>
      </c>
      <c r="M12" t="s">
        <v>9</v>
      </c>
    </row>
    <row r="13" spans="1:13">
      <c r="A13" s="2">
        <v>40026</v>
      </c>
      <c r="B13" t="s">
        <v>12</v>
      </c>
      <c r="C13" t="s">
        <v>22</v>
      </c>
      <c r="M13" t="s">
        <v>17</v>
      </c>
    </row>
    <row r="14" spans="1:13">
      <c r="A14" s="2">
        <f>$A$4+7</f>
        <v>40033</v>
      </c>
      <c r="B14" t="s">
        <v>13</v>
      </c>
      <c r="C14" t="s">
        <v>3</v>
      </c>
      <c r="M14" t="s">
        <v>7</v>
      </c>
    </row>
    <row r="15" spans="1:13">
      <c r="A15" s="2">
        <f t="shared" ref="A15:A23" si="0">$A$4+7</f>
        <v>40033</v>
      </c>
      <c r="B15" t="s">
        <v>14</v>
      </c>
      <c r="C15" t="s">
        <v>4</v>
      </c>
      <c r="M15" t="s">
        <v>5</v>
      </c>
    </row>
    <row r="16" spans="1:13">
      <c r="A16" s="2">
        <f t="shared" si="0"/>
        <v>40033</v>
      </c>
      <c r="B16" t="s">
        <v>15</v>
      </c>
      <c r="C16" t="s">
        <v>11</v>
      </c>
      <c r="M16" t="s">
        <v>11</v>
      </c>
    </row>
    <row r="17" spans="1:13">
      <c r="A17" s="2">
        <f t="shared" si="0"/>
        <v>40033</v>
      </c>
      <c r="B17" t="s">
        <v>16</v>
      </c>
      <c r="C17" t="s">
        <v>5</v>
      </c>
      <c r="M17" t="s">
        <v>18</v>
      </c>
    </row>
    <row r="18" spans="1:13">
      <c r="A18" s="2">
        <f t="shared" si="0"/>
        <v>40033</v>
      </c>
      <c r="B18" t="s">
        <v>17</v>
      </c>
      <c r="C18" t="s">
        <v>6</v>
      </c>
      <c r="M18" t="s">
        <v>19</v>
      </c>
    </row>
    <row r="19" spans="1:13">
      <c r="A19" s="2">
        <f t="shared" si="0"/>
        <v>40033</v>
      </c>
      <c r="B19" t="s">
        <v>18</v>
      </c>
      <c r="C19" t="s">
        <v>7</v>
      </c>
      <c r="M19" t="s">
        <v>4</v>
      </c>
    </row>
    <row r="20" spans="1:13">
      <c r="A20" s="2">
        <f t="shared" si="0"/>
        <v>40033</v>
      </c>
      <c r="B20" t="s">
        <v>19</v>
      </c>
      <c r="C20" t="s">
        <v>8</v>
      </c>
      <c r="M20" t="s">
        <v>16</v>
      </c>
    </row>
    <row r="21" spans="1:13">
      <c r="A21" s="2">
        <f t="shared" si="0"/>
        <v>40033</v>
      </c>
      <c r="B21" t="s">
        <v>20</v>
      </c>
      <c r="C21" t="s">
        <v>9</v>
      </c>
      <c r="M21" t="s">
        <v>13</v>
      </c>
    </row>
    <row r="22" spans="1:13">
      <c r="A22" s="2">
        <f t="shared" si="0"/>
        <v>40033</v>
      </c>
      <c r="B22" t="s">
        <v>21</v>
      </c>
      <c r="C22" t="s">
        <v>10</v>
      </c>
      <c r="M22" t="s">
        <v>20</v>
      </c>
    </row>
    <row r="23" spans="1:13">
      <c r="A23" s="2">
        <f t="shared" si="0"/>
        <v>40033</v>
      </c>
      <c r="B23" t="s">
        <v>22</v>
      </c>
      <c r="C23" t="s">
        <v>12</v>
      </c>
      <c r="M23" t="s">
        <v>12</v>
      </c>
    </row>
    <row r="24" spans="1:13">
      <c r="A24" s="2">
        <f>$A$14+5</f>
        <v>40038</v>
      </c>
      <c r="B24" t="s">
        <v>3</v>
      </c>
      <c r="C24" t="s">
        <v>14</v>
      </c>
    </row>
    <row r="25" spans="1:13">
      <c r="A25" s="2">
        <f t="shared" ref="A25:A33" si="1">$A$14+5</f>
        <v>40038</v>
      </c>
      <c r="B25" t="s">
        <v>4</v>
      </c>
      <c r="C25" t="s">
        <v>15</v>
      </c>
    </row>
    <row r="26" spans="1:13">
      <c r="A26" s="2">
        <f t="shared" si="1"/>
        <v>40038</v>
      </c>
      <c r="B26" t="s">
        <v>11</v>
      </c>
      <c r="C26" t="s">
        <v>16</v>
      </c>
    </row>
    <row r="27" spans="1:13">
      <c r="A27" s="2">
        <f t="shared" si="1"/>
        <v>40038</v>
      </c>
      <c r="B27" t="s">
        <v>5</v>
      </c>
      <c r="C27" t="s">
        <v>17</v>
      </c>
    </row>
    <row r="28" spans="1:13">
      <c r="A28" s="2">
        <f t="shared" si="1"/>
        <v>40038</v>
      </c>
      <c r="B28" t="s">
        <v>6</v>
      </c>
      <c r="C28" t="s">
        <v>18</v>
      </c>
    </row>
    <row r="29" spans="1:13">
      <c r="A29" s="2">
        <f t="shared" si="1"/>
        <v>40038</v>
      </c>
      <c r="B29" t="s">
        <v>7</v>
      </c>
      <c r="C29" t="s">
        <v>19</v>
      </c>
    </row>
    <row r="30" spans="1:13">
      <c r="A30" s="2">
        <f t="shared" si="1"/>
        <v>40038</v>
      </c>
      <c r="B30" t="s">
        <v>8</v>
      </c>
      <c r="C30" t="s">
        <v>20</v>
      </c>
    </row>
    <row r="31" spans="1:13">
      <c r="A31" s="2">
        <f t="shared" si="1"/>
        <v>40038</v>
      </c>
      <c r="B31" t="s">
        <v>9</v>
      </c>
      <c r="C31" t="s">
        <v>21</v>
      </c>
    </row>
    <row r="32" spans="1:13">
      <c r="A32" s="2">
        <f t="shared" si="1"/>
        <v>40038</v>
      </c>
      <c r="B32" t="s">
        <v>10</v>
      </c>
      <c r="C32" t="s">
        <v>22</v>
      </c>
    </row>
    <row r="33" spans="1:3">
      <c r="A33" s="2">
        <f t="shared" si="1"/>
        <v>40038</v>
      </c>
      <c r="B33" t="s">
        <v>12</v>
      </c>
      <c r="C33" t="s">
        <v>13</v>
      </c>
    </row>
    <row r="34" spans="1:3">
      <c r="A34" s="2">
        <f>$A$14+7</f>
        <v>40040</v>
      </c>
      <c r="B34" t="s">
        <v>14</v>
      </c>
      <c r="C34" t="s">
        <v>3</v>
      </c>
    </row>
    <row r="35" spans="1:3">
      <c r="A35" s="2">
        <f t="shared" ref="A35:A43" si="2">$A$14+7</f>
        <v>40040</v>
      </c>
      <c r="B35" t="s">
        <v>15</v>
      </c>
      <c r="C35" t="s">
        <v>4</v>
      </c>
    </row>
    <row r="36" spans="1:3">
      <c r="A36" s="2">
        <f t="shared" si="2"/>
        <v>40040</v>
      </c>
      <c r="B36" t="s">
        <v>16</v>
      </c>
      <c r="C36" t="s">
        <v>11</v>
      </c>
    </row>
    <row r="37" spans="1:3">
      <c r="A37" s="2">
        <f t="shared" si="2"/>
        <v>40040</v>
      </c>
      <c r="B37" t="s">
        <v>17</v>
      </c>
      <c r="C37" t="s">
        <v>5</v>
      </c>
    </row>
    <row r="38" spans="1:3">
      <c r="A38" s="2">
        <f t="shared" si="2"/>
        <v>40040</v>
      </c>
      <c r="B38" t="s">
        <v>18</v>
      </c>
      <c r="C38" t="s">
        <v>6</v>
      </c>
    </row>
    <row r="39" spans="1:3">
      <c r="A39" s="2">
        <f t="shared" si="2"/>
        <v>40040</v>
      </c>
      <c r="B39" t="s">
        <v>19</v>
      </c>
      <c r="C39" t="s">
        <v>7</v>
      </c>
    </row>
    <row r="40" spans="1:3">
      <c r="A40" s="2">
        <f t="shared" si="2"/>
        <v>40040</v>
      </c>
      <c r="B40" t="s">
        <v>20</v>
      </c>
      <c r="C40" t="s">
        <v>8</v>
      </c>
    </row>
    <row r="41" spans="1:3">
      <c r="A41" s="2">
        <f t="shared" si="2"/>
        <v>40040</v>
      </c>
      <c r="B41" t="s">
        <v>21</v>
      </c>
      <c r="C41" t="s">
        <v>9</v>
      </c>
    </row>
    <row r="42" spans="1:3">
      <c r="A42" s="2">
        <f t="shared" si="2"/>
        <v>40040</v>
      </c>
      <c r="B42" t="s">
        <v>22</v>
      </c>
      <c r="C42" t="s">
        <v>10</v>
      </c>
    </row>
    <row r="43" spans="1:3">
      <c r="A43" s="2">
        <f t="shared" si="2"/>
        <v>40040</v>
      </c>
      <c r="B43" t="s">
        <v>13</v>
      </c>
      <c r="C43" t="s">
        <v>12</v>
      </c>
    </row>
    <row r="44" spans="1:3">
      <c r="A44" s="2">
        <f>$A$24+5</f>
        <v>40043</v>
      </c>
      <c r="B44" t="s">
        <v>3</v>
      </c>
      <c r="C44" t="s">
        <v>15</v>
      </c>
    </row>
    <row r="45" spans="1:3">
      <c r="A45" s="2">
        <f t="shared" ref="A45:A53" si="3">$A$24+5</f>
        <v>40043</v>
      </c>
      <c r="B45" t="s">
        <v>4</v>
      </c>
      <c r="C45" t="s">
        <v>16</v>
      </c>
    </row>
    <row r="46" spans="1:3">
      <c r="A46" s="2">
        <f t="shared" si="3"/>
        <v>40043</v>
      </c>
      <c r="B46" t="s">
        <v>11</v>
      </c>
      <c r="C46" t="s">
        <v>17</v>
      </c>
    </row>
    <row r="47" spans="1:3">
      <c r="A47" s="2">
        <f t="shared" si="3"/>
        <v>40043</v>
      </c>
      <c r="B47" t="s">
        <v>5</v>
      </c>
      <c r="C47" t="s">
        <v>18</v>
      </c>
    </row>
    <row r="48" spans="1:3">
      <c r="A48" s="2">
        <f t="shared" si="3"/>
        <v>40043</v>
      </c>
      <c r="B48" t="s">
        <v>6</v>
      </c>
      <c r="C48" t="s">
        <v>19</v>
      </c>
    </row>
    <row r="49" spans="1:3">
      <c r="A49" s="2">
        <f t="shared" si="3"/>
        <v>40043</v>
      </c>
      <c r="B49" t="s">
        <v>7</v>
      </c>
      <c r="C49" t="s">
        <v>20</v>
      </c>
    </row>
    <row r="50" spans="1:3">
      <c r="A50" s="2">
        <f t="shared" si="3"/>
        <v>40043</v>
      </c>
      <c r="B50" t="s">
        <v>8</v>
      </c>
      <c r="C50" t="s">
        <v>21</v>
      </c>
    </row>
    <row r="51" spans="1:3">
      <c r="A51" s="2">
        <f t="shared" si="3"/>
        <v>40043</v>
      </c>
      <c r="B51" t="s">
        <v>9</v>
      </c>
      <c r="C51" t="s">
        <v>22</v>
      </c>
    </row>
    <row r="52" spans="1:3">
      <c r="A52" s="2">
        <f t="shared" si="3"/>
        <v>40043</v>
      </c>
      <c r="B52" t="s">
        <v>10</v>
      </c>
      <c r="C52" t="s">
        <v>13</v>
      </c>
    </row>
    <row r="53" spans="1:3">
      <c r="A53" s="2">
        <f t="shared" si="3"/>
        <v>40043</v>
      </c>
      <c r="B53" t="s">
        <v>12</v>
      </c>
      <c r="C53" t="s">
        <v>14</v>
      </c>
    </row>
    <row r="54" spans="1:3">
      <c r="A54" s="2">
        <f>$A$34+7</f>
        <v>40047</v>
      </c>
      <c r="B54" t="s">
        <v>15</v>
      </c>
      <c r="C54" t="s">
        <v>3</v>
      </c>
    </row>
    <row r="55" spans="1:3">
      <c r="A55" s="2">
        <f t="shared" ref="A55:A63" si="4">$A$34+7</f>
        <v>40047</v>
      </c>
      <c r="B55" t="s">
        <v>16</v>
      </c>
      <c r="C55" t="s">
        <v>4</v>
      </c>
    </row>
    <row r="56" spans="1:3">
      <c r="A56" s="2">
        <f t="shared" si="4"/>
        <v>40047</v>
      </c>
      <c r="B56" t="s">
        <v>17</v>
      </c>
      <c r="C56" t="s">
        <v>11</v>
      </c>
    </row>
    <row r="57" spans="1:3">
      <c r="A57" s="2">
        <f t="shared" si="4"/>
        <v>40047</v>
      </c>
      <c r="B57" t="s">
        <v>18</v>
      </c>
      <c r="C57" t="s">
        <v>5</v>
      </c>
    </row>
    <row r="58" spans="1:3">
      <c r="A58" s="2">
        <f t="shared" si="4"/>
        <v>40047</v>
      </c>
      <c r="B58" t="s">
        <v>19</v>
      </c>
      <c r="C58" t="s">
        <v>6</v>
      </c>
    </row>
    <row r="59" spans="1:3">
      <c r="A59" s="2">
        <f t="shared" si="4"/>
        <v>40047</v>
      </c>
      <c r="B59" t="s">
        <v>20</v>
      </c>
      <c r="C59" t="s">
        <v>7</v>
      </c>
    </row>
    <row r="60" spans="1:3">
      <c r="A60" s="2">
        <f t="shared" si="4"/>
        <v>40047</v>
      </c>
      <c r="B60" t="s">
        <v>21</v>
      </c>
      <c r="C60" t="s">
        <v>8</v>
      </c>
    </row>
    <row r="61" spans="1:3">
      <c r="A61" s="2">
        <f t="shared" si="4"/>
        <v>40047</v>
      </c>
      <c r="B61" t="s">
        <v>22</v>
      </c>
      <c r="C61" t="s">
        <v>9</v>
      </c>
    </row>
    <row r="62" spans="1:3">
      <c r="A62" s="2">
        <f t="shared" si="4"/>
        <v>40047</v>
      </c>
      <c r="B62" t="s">
        <v>13</v>
      </c>
      <c r="C62" t="s">
        <v>10</v>
      </c>
    </row>
    <row r="63" spans="1:3">
      <c r="A63" s="2">
        <f t="shared" si="4"/>
        <v>40047</v>
      </c>
      <c r="B63" t="s">
        <v>14</v>
      </c>
      <c r="C63" t="s">
        <v>12</v>
      </c>
    </row>
  </sheetData>
  <sortState ref="M4:M23">
    <sortCondition ref="M4:M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3"/>
  <sheetViews>
    <sheetView workbookViewId="0"/>
  </sheetViews>
  <sheetFormatPr defaultRowHeight="15"/>
  <cols>
    <col min="1" max="1" width="10.7109375" bestFit="1" customWidth="1"/>
    <col min="2" max="3" width="15.7109375" bestFit="1" customWidth="1"/>
    <col min="4" max="4" width="11.5703125" style="5" bestFit="1" customWidth="1"/>
    <col min="5" max="5" width="11.140625" style="5" bestFit="1" customWidth="1"/>
  </cols>
  <sheetData>
    <row r="1" spans="1:5">
      <c r="A1" s="1" t="s">
        <v>0</v>
      </c>
    </row>
    <row r="3" spans="1:5">
      <c r="A3" s="1" t="s">
        <v>23</v>
      </c>
      <c r="B3" s="1" t="s">
        <v>1</v>
      </c>
      <c r="C3" s="1" t="s">
        <v>2</v>
      </c>
      <c r="D3" s="6"/>
      <c r="E3" s="6"/>
    </row>
    <row r="4" spans="1:5">
      <c r="A4" s="2">
        <f>input!A4</f>
        <v>40026</v>
      </c>
      <c r="B4" s="2" t="str">
        <f>input!B4</f>
        <v>Burnley</v>
      </c>
      <c r="C4" s="2" t="str">
        <f>input!C4</f>
        <v>West Ham</v>
      </c>
    </row>
    <row r="5" spans="1:5">
      <c r="A5" s="2">
        <f>input!A5</f>
        <v>40026</v>
      </c>
      <c r="B5" s="2" t="str">
        <f>input!B5</f>
        <v>Sunderland</v>
      </c>
      <c r="C5" s="2" t="str">
        <f>input!C5</f>
        <v>Everton</v>
      </c>
    </row>
    <row r="6" spans="1:5">
      <c r="A6" s="2">
        <f>input!A6</f>
        <v>40026</v>
      </c>
      <c r="B6" s="2" t="str">
        <f>input!B6</f>
        <v>Man Spew</v>
      </c>
      <c r="C6" s="2" t="str">
        <f>input!C6</f>
        <v>Arsenal</v>
      </c>
    </row>
    <row r="7" spans="1:5">
      <c r="A7" s="2">
        <f>input!A7</f>
        <v>40026</v>
      </c>
      <c r="B7" s="2" t="str">
        <f>input!B7</f>
        <v>Man City</v>
      </c>
      <c r="C7" s="2" t="str">
        <f>input!C7</f>
        <v>Tottenham</v>
      </c>
    </row>
    <row r="8" spans="1:5">
      <c r="A8" s="2">
        <f>input!A8</f>
        <v>40026</v>
      </c>
      <c r="B8" s="2" t="str">
        <f>input!B8</f>
        <v>Bolton</v>
      </c>
      <c r="C8" s="2" t="str">
        <f>input!C8</f>
        <v>Hull City</v>
      </c>
    </row>
    <row r="9" spans="1:5">
      <c r="A9" s="2">
        <f>input!A9</f>
        <v>40026</v>
      </c>
      <c r="B9" s="2" t="str">
        <f>input!B9</f>
        <v>Liverpool</v>
      </c>
      <c r="C9" s="2" t="str">
        <f>input!C9</f>
        <v>Portsmouth</v>
      </c>
    </row>
    <row r="10" spans="1:5">
      <c r="A10" s="2">
        <f>input!A10</f>
        <v>40026</v>
      </c>
      <c r="B10" s="2" t="str">
        <f>input!B10</f>
        <v>Chelsea</v>
      </c>
      <c r="C10" s="2" t="str">
        <f>input!C10</f>
        <v>Stoke City</v>
      </c>
    </row>
    <row r="11" spans="1:5">
      <c r="A11" s="2">
        <f>input!A11</f>
        <v>40026</v>
      </c>
      <c r="B11" s="2" t="str">
        <f>input!B11</f>
        <v>Fulham</v>
      </c>
      <c r="C11" s="2" t="str">
        <f>input!C11</f>
        <v>Wigan Ath</v>
      </c>
    </row>
    <row r="12" spans="1:5">
      <c r="A12" s="2">
        <f>input!A12</f>
        <v>40026</v>
      </c>
      <c r="B12" s="2" t="str">
        <f>input!B12</f>
        <v>Birmingham City</v>
      </c>
      <c r="C12" s="2" t="str">
        <f>input!C12</f>
        <v>Blackburn</v>
      </c>
    </row>
    <row r="13" spans="1:5">
      <c r="A13" s="2">
        <f>input!A13</f>
        <v>40026</v>
      </c>
      <c r="B13" s="2" t="str">
        <f>input!B13</f>
        <v>Wolves</v>
      </c>
      <c r="C13" s="2" t="str">
        <f>input!C13</f>
        <v>Aston Villa</v>
      </c>
    </row>
    <row r="14" spans="1:5">
      <c r="A14" s="2">
        <f>input!A14</f>
        <v>40033</v>
      </c>
      <c r="B14" s="2" t="str">
        <f>input!B14</f>
        <v>West Ham</v>
      </c>
      <c r="C14" s="2" t="str">
        <f>input!C14</f>
        <v>Burnley</v>
      </c>
    </row>
    <row r="15" spans="1:5">
      <c r="A15" s="2">
        <f>input!A15</f>
        <v>40033</v>
      </c>
      <c r="B15" s="2" t="str">
        <f>input!B15</f>
        <v>Everton</v>
      </c>
      <c r="C15" s="2" t="str">
        <f>input!C15</f>
        <v>Sunderland</v>
      </c>
    </row>
    <row r="16" spans="1:5">
      <c r="A16" s="2">
        <f>input!A16</f>
        <v>40033</v>
      </c>
      <c r="B16" s="2" t="str">
        <f>input!B16</f>
        <v>Arsenal</v>
      </c>
      <c r="C16" s="2" t="str">
        <f>input!C16</f>
        <v>Man Spew</v>
      </c>
    </row>
    <row r="17" spans="1:3">
      <c r="A17" s="2">
        <f>input!A17</f>
        <v>40033</v>
      </c>
      <c r="B17" s="2" t="str">
        <f>input!B17</f>
        <v>Tottenham</v>
      </c>
      <c r="C17" s="2" t="str">
        <f>input!C17</f>
        <v>Man City</v>
      </c>
    </row>
    <row r="18" spans="1:3">
      <c r="A18" s="2">
        <f>input!A18</f>
        <v>40033</v>
      </c>
      <c r="B18" s="2" t="str">
        <f>input!B18</f>
        <v>Hull City</v>
      </c>
      <c r="C18" s="2" t="str">
        <f>input!C18</f>
        <v>Bolton</v>
      </c>
    </row>
    <row r="19" spans="1:3">
      <c r="A19" s="2">
        <f>input!A19</f>
        <v>40033</v>
      </c>
      <c r="B19" s="2" t="str">
        <f>input!B19</f>
        <v>Portsmouth</v>
      </c>
      <c r="C19" s="2" t="str">
        <f>input!C19</f>
        <v>Liverpool</v>
      </c>
    </row>
    <row r="20" spans="1:3">
      <c r="A20" s="2">
        <f>input!A20</f>
        <v>40033</v>
      </c>
      <c r="B20" s="2" t="str">
        <f>input!B20</f>
        <v>Stoke City</v>
      </c>
      <c r="C20" s="2" t="str">
        <f>input!C20</f>
        <v>Chelsea</v>
      </c>
    </row>
    <row r="21" spans="1:3">
      <c r="A21" s="2">
        <f>input!A21</f>
        <v>40033</v>
      </c>
      <c r="B21" s="2" t="str">
        <f>input!B21</f>
        <v>Wigan Ath</v>
      </c>
      <c r="C21" s="2" t="str">
        <f>input!C21</f>
        <v>Fulham</v>
      </c>
    </row>
    <row r="22" spans="1:3">
      <c r="A22" s="2">
        <f>input!A22</f>
        <v>40033</v>
      </c>
      <c r="B22" s="2" t="str">
        <f>input!B22</f>
        <v>Blackburn</v>
      </c>
      <c r="C22" s="2" t="str">
        <f>input!C22</f>
        <v>Birmingham City</v>
      </c>
    </row>
    <row r="23" spans="1:3">
      <c r="A23" s="2">
        <f>input!A23</f>
        <v>40033</v>
      </c>
      <c r="B23" s="2" t="str">
        <f>input!B23</f>
        <v>Aston Villa</v>
      </c>
      <c r="C23" s="2" t="str">
        <f>input!C23</f>
        <v>Wolves</v>
      </c>
    </row>
    <row r="24" spans="1:3">
      <c r="A24" s="2">
        <f>input!A24</f>
        <v>40038</v>
      </c>
      <c r="B24" s="2" t="str">
        <f>input!B24</f>
        <v>Burnley</v>
      </c>
      <c r="C24" s="2" t="str">
        <f>input!C24</f>
        <v>Everton</v>
      </c>
    </row>
    <row r="25" spans="1:3">
      <c r="A25" s="2">
        <f>input!A25</f>
        <v>40038</v>
      </c>
      <c r="B25" s="2" t="str">
        <f>input!B25</f>
        <v>Sunderland</v>
      </c>
      <c r="C25" s="2" t="str">
        <f>input!C25</f>
        <v>Arsenal</v>
      </c>
    </row>
    <row r="26" spans="1:3">
      <c r="A26" s="2">
        <f>input!A26</f>
        <v>40038</v>
      </c>
      <c r="B26" s="2" t="str">
        <f>input!B26</f>
        <v>Man Spew</v>
      </c>
      <c r="C26" s="2" t="str">
        <f>input!C26</f>
        <v>Tottenham</v>
      </c>
    </row>
    <row r="27" spans="1:3">
      <c r="A27" s="2">
        <f>input!A27</f>
        <v>40038</v>
      </c>
      <c r="B27" s="2" t="str">
        <f>input!B27</f>
        <v>Man City</v>
      </c>
      <c r="C27" s="2" t="str">
        <f>input!C27</f>
        <v>Hull City</v>
      </c>
    </row>
    <row r="28" spans="1:3">
      <c r="A28" s="2">
        <f>input!A28</f>
        <v>40038</v>
      </c>
      <c r="B28" s="2" t="str">
        <f>input!B28</f>
        <v>Bolton</v>
      </c>
      <c r="C28" s="2" t="str">
        <f>input!C28</f>
        <v>Portsmouth</v>
      </c>
    </row>
    <row r="29" spans="1:3">
      <c r="A29" s="2">
        <f>input!A29</f>
        <v>40038</v>
      </c>
      <c r="B29" s="2" t="str">
        <f>input!B29</f>
        <v>Liverpool</v>
      </c>
      <c r="C29" s="2" t="str">
        <f>input!C29</f>
        <v>Stoke City</v>
      </c>
    </row>
    <row r="30" spans="1:3">
      <c r="A30" s="2">
        <f>input!A30</f>
        <v>40038</v>
      </c>
      <c r="B30" s="2" t="str">
        <f>input!B30</f>
        <v>Chelsea</v>
      </c>
      <c r="C30" s="2" t="str">
        <f>input!C30</f>
        <v>Wigan Ath</v>
      </c>
    </row>
    <row r="31" spans="1:3">
      <c r="A31" s="2">
        <f>input!A31</f>
        <v>40038</v>
      </c>
      <c r="B31" s="2" t="str">
        <f>input!B31</f>
        <v>Fulham</v>
      </c>
      <c r="C31" s="2" t="str">
        <f>input!C31</f>
        <v>Blackburn</v>
      </c>
    </row>
    <row r="32" spans="1:3">
      <c r="A32" s="2">
        <f>input!A32</f>
        <v>40038</v>
      </c>
      <c r="B32" s="2" t="str">
        <f>input!B32</f>
        <v>Birmingham City</v>
      </c>
      <c r="C32" s="2" t="str">
        <f>input!C32</f>
        <v>Aston Villa</v>
      </c>
    </row>
    <row r="33" spans="1:3">
      <c r="A33" s="2">
        <f>input!A33</f>
        <v>40038</v>
      </c>
      <c r="B33" s="2" t="str">
        <f>input!B33</f>
        <v>Wolves</v>
      </c>
      <c r="C33" s="2" t="str">
        <f>input!C33</f>
        <v>West Ham</v>
      </c>
    </row>
    <row r="34" spans="1:3">
      <c r="A34" s="2">
        <f>input!A34</f>
        <v>40040</v>
      </c>
      <c r="B34" s="2" t="str">
        <f>input!B34</f>
        <v>Everton</v>
      </c>
      <c r="C34" s="2" t="str">
        <f>input!C34</f>
        <v>Burnley</v>
      </c>
    </row>
    <row r="35" spans="1:3">
      <c r="A35" s="2">
        <f>input!A35</f>
        <v>40040</v>
      </c>
      <c r="B35" s="2" t="str">
        <f>input!B35</f>
        <v>Arsenal</v>
      </c>
      <c r="C35" s="2" t="str">
        <f>input!C35</f>
        <v>Sunderland</v>
      </c>
    </row>
    <row r="36" spans="1:3">
      <c r="A36" s="2">
        <f>input!A36</f>
        <v>40040</v>
      </c>
      <c r="B36" s="2" t="str">
        <f>input!B36</f>
        <v>Tottenham</v>
      </c>
      <c r="C36" s="2" t="str">
        <f>input!C36</f>
        <v>Man Spew</v>
      </c>
    </row>
    <row r="37" spans="1:3">
      <c r="A37" s="2">
        <f>input!A37</f>
        <v>40040</v>
      </c>
      <c r="B37" s="2" t="str">
        <f>input!B37</f>
        <v>Hull City</v>
      </c>
      <c r="C37" s="2" t="str">
        <f>input!C37</f>
        <v>Man City</v>
      </c>
    </row>
    <row r="38" spans="1:3">
      <c r="A38" s="2">
        <f>input!A38</f>
        <v>40040</v>
      </c>
      <c r="B38" s="2" t="str">
        <f>input!B38</f>
        <v>Portsmouth</v>
      </c>
      <c r="C38" s="2" t="str">
        <f>input!C38</f>
        <v>Bolton</v>
      </c>
    </row>
    <row r="39" spans="1:3">
      <c r="A39" s="2">
        <f>input!A39</f>
        <v>40040</v>
      </c>
      <c r="B39" s="2" t="str">
        <f>input!B39</f>
        <v>Stoke City</v>
      </c>
      <c r="C39" s="2" t="str">
        <f>input!C39</f>
        <v>Liverpool</v>
      </c>
    </row>
    <row r="40" spans="1:3">
      <c r="A40" s="2">
        <f>input!A40</f>
        <v>40040</v>
      </c>
      <c r="B40" s="2" t="str">
        <f>input!B40</f>
        <v>Wigan Ath</v>
      </c>
      <c r="C40" s="2" t="str">
        <f>input!C40</f>
        <v>Chelsea</v>
      </c>
    </row>
    <row r="41" spans="1:3">
      <c r="A41" s="2">
        <f>input!A41</f>
        <v>40040</v>
      </c>
      <c r="B41" s="2" t="str">
        <f>input!B41</f>
        <v>Blackburn</v>
      </c>
      <c r="C41" s="2" t="str">
        <f>input!C41</f>
        <v>Fulham</v>
      </c>
    </row>
    <row r="42" spans="1:3">
      <c r="A42" s="2">
        <f>input!A42</f>
        <v>40040</v>
      </c>
      <c r="B42" s="2" t="str">
        <f>input!B42</f>
        <v>Aston Villa</v>
      </c>
      <c r="C42" s="2" t="str">
        <f>input!C42</f>
        <v>Birmingham City</v>
      </c>
    </row>
    <row r="43" spans="1:3">
      <c r="A43" s="2">
        <f>input!A43</f>
        <v>40040</v>
      </c>
      <c r="B43" s="2" t="str">
        <f>input!B43</f>
        <v>West Ham</v>
      </c>
      <c r="C43" s="2" t="str">
        <f>input!C43</f>
        <v>Wolves</v>
      </c>
    </row>
    <row r="44" spans="1:3">
      <c r="A44" s="2">
        <f>input!A44</f>
        <v>40043</v>
      </c>
      <c r="B44" s="2" t="str">
        <f>input!B44</f>
        <v>Burnley</v>
      </c>
      <c r="C44" s="2" t="str">
        <f>input!C44</f>
        <v>Arsenal</v>
      </c>
    </row>
    <row r="45" spans="1:3">
      <c r="A45" s="2">
        <f>input!A45</f>
        <v>40043</v>
      </c>
      <c r="B45" s="2" t="str">
        <f>input!B45</f>
        <v>Sunderland</v>
      </c>
      <c r="C45" s="2" t="str">
        <f>input!C45</f>
        <v>Tottenham</v>
      </c>
    </row>
    <row r="46" spans="1:3">
      <c r="A46" s="2">
        <f>input!A46</f>
        <v>40043</v>
      </c>
      <c r="B46" s="2" t="str">
        <f>input!B46</f>
        <v>Man Spew</v>
      </c>
      <c r="C46" s="2" t="str">
        <f>input!C46</f>
        <v>Hull City</v>
      </c>
    </row>
    <row r="47" spans="1:3">
      <c r="A47" s="2">
        <f>input!A47</f>
        <v>40043</v>
      </c>
      <c r="B47" s="2" t="str">
        <f>input!B47</f>
        <v>Man City</v>
      </c>
      <c r="C47" s="2" t="str">
        <f>input!C47</f>
        <v>Portsmouth</v>
      </c>
    </row>
    <row r="48" spans="1:3">
      <c r="A48" s="2">
        <f>input!A48</f>
        <v>40043</v>
      </c>
      <c r="B48" s="2" t="str">
        <f>input!B48</f>
        <v>Bolton</v>
      </c>
      <c r="C48" s="2" t="str">
        <f>input!C48</f>
        <v>Stoke City</v>
      </c>
    </row>
    <row r="49" spans="1:3">
      <c r="A49" s="2">
        <f>input!A49</f>
        <v>40043</v>
      </c>
      <c r="B49" s="2" t="str">
        <f>input!B49</f>
        <v>Liverpool</v>
      </c>
      <c r="C49" s="2" t="str">
        <f>input!C49</f>
        <v>Wigan Ath</v>
      </c>
    </row>
    <row r="50" spans="1:3">
      <c r="A50" s="2">
        <f>input!A50</f>
        <v>40043</v>
      </c>
      <c r="B50" s="2" t="str">
        <f>input!B50</f>
        <v>Chelsea</v>
      </c>
      <c r="C50" s="2" t="str">
        <f>input!C50</f>
        <v>Blackburn</v>
      </c>
    </row>
    <row r="51" spans="1:3">
      <c r="A51" s="2">
        <f>input!A51</f>
        <v>40043</v>
      </c>
      <c r="B51" s="2" t="str">
        <f>input!B51</f>
        <v>Fulham</v>
      </c>
      <c r="C51" s="2" t="str">
        <f>input!C51</f>
        <v>Aston Villa</v>
      </c>
    </row>
    <row r="52" spans="1:3">
      <c r="A52" s="2">
        <f>input!A52</f>
        <v>40043</v>
      </c>
      <c r="B52" s="2" t="str">
        <f>input!B52</f>
        <v>Birmingham City</v>
      </c>
      <c r="C52" s="2" t="str">
        <f>input!C52</f>
        <v>West Ham</v>
      </c>
    </row>
    <row r="53" spans="1:3">
      <c r="A53" s="2">
        <f>input!A53</f>
        <v>40043</v>
      </c>
      <c r="B53" s="2" t="str">
        <f>input!B53</f>
        <v>Wolves</v>
      </c>
      <c r="C53" s="2" t="str">
        <f>input!C53</f>
        <v>Everton</v>
      </c>
    </row>
    <row r="54" spans="1:3">
      <c r="A54" s="2">
        <f>input!A54</f>
        <v>40047</v>
      </c>
      <c r="B54" s="2" t="str">
        <f>input!B54</f>
        <v>Arsenal</v>
      </c>
      <c r="C54" s="2" t="str">
        <f>input!C54</f>
        <v>Burnley</v>
      </c>
    </row>
    <row r="55" spans="1:3">
      <c r="A55" s="2">
        <f>input!A55</f>
        <v>40047</v>
      </c>
      <c r="B55" s="2" t="str">
        <f>input!B55</f>
        <v>Tottenham</v>
      </c>
      <c r="C55" s="2" t="str">
        <f>input!C55</f>
        <v>Sunderland</v>
      </c>
    </row>
    <row r="56" spans="1:3">
      <c r="A56" s="2">
        <f>input!A56</f>
        <v>40047</v>
      </c>
      <c r="B56" s="2" t="str">
        <f>input!B56</f>
        <v>Hull City</v>
      </c>
      <c r="C56" s="2" t="str">
        <f>input!C56</f>
        <v>Man Spew</v>
      </c>
    </row>
    <row r="57" spans="1:3">
      <c r="A57" s="2">
        <f>input!A57</f>
        <v>40047</v>
      </c>
      <c r="B57" s="2" t="str">
        <f>input!B57</f>
        <v>Portsmouth</v>
      </c>
      <c r="C57" s="2" t="str">
        <f>input!C57</f>
        <v>Man City</v>
      </c>
    </row>
    <row r="58" spans="1:3">
      <c r="A58" s="2">
        <f>input!A58</f>
        <v>40047</v>
      </c>
      <c r="B58" s="2" t="str">
        <f>input!B58</f>
        <v>Stoke City</v>
      </c>
      <c r="C58" s="2" t="str">
        <f>input!C58</f>
        <v>Bolton</v>
      </c>
    </row>
    <row r="59" spans="1:3">
      <c r="A59" s="2">
        <f>input!A59</f>
        <v>40047</v>
      </c>
      <c r="B59" s="2" t="str">
        <f>input!B59</f>
        <v>Wigan Ath</v>
      </c>
      <c r="C59" s="2" t="str">
        <f>input!C59</f>
        <v>Liverpool</v>
      </c>
    </row>
    <row r="60" spans="1:3">
      <c r="A60" s="2">
        <f>input!A60</f>
        <v>40047</v>
      </c>
      <c r="B60" s="2" t="str">
        <f>input!B60</f>
        <v>Blackburn</v>
      </c>
      <c r="C60" s="2" t="str">
        <f>input!C60</f>
        <v>Chelsea</v>
      </c>
    </row>
    <row r="61" spans="1:3">
      <c r="A61" s="2">
        <f>input!A61</f>
        <v>40047</v>
      </c>
      <c r="B61" s="2" t="str">
        <f>input!B61</f>
        <v>Aston Villa</v>
      </c>
      <c r="C61" s="2" t="str">
        <f>input!C61</f>
        <v>Fulham</v>
      </c>
    </row>
    <row r="62" spans="1:3">
      <c r="A62" s="2">
        <f>input!A62</f>
        <v>40047</v>
      </c>
      <c r="B62" s="2" t="str">
        <f>input!B62</f>
        <v>West Ham</v>
      </c>
      <c r="C62" s="2" t="str">
        <f>input!C62</f>
        <v>Birmingham City</v>
      </c>
    </row>
    <row r="63" spans="1:3">
      <c r="A63" s="2">
        <f>input!A63</f>
        <v>40047</v>
      </c>
      <c r="B63" s="2" t="str">
        <f>input!B63</f>
        <v>Everton</v>
      </c>
      <c r="C63" s="2" t="str">
        <f>input!C63</f>
        <v>Wolves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U24"/>
  <sheetViews>
    <sheetView zoomScale="90" zoomScaleNormal="90" workbookViewId="0"/>
  </sheetViews>
  <sheetFormatPr defaultRowHeight="15"/>
  <cols>
    <col min="1" max="1" width="15.7109375" customWidth="1"/>
    <col min="2" max="2" width="7.7109375" bestFit="1" customWidth="1"/>
    <col min="3" max="3" width="10.5703125" customWidth="1"/>
    <col min="4" max="4" width="15.7109375" customWidth="1"/>
    <col min="5" max="5" width="9.7109375" customWidth="1"/>
    <col min="6" max="6" width="6.85546875" customWidth="1"/>
    <col min="7" max="7" width="7.85546875" customWidth="1"/>
    <col min="8" max="8" width="8" customWidth="1"/>
    <col min="9" max="9" width="7.85546875" customWidth="1"/>
    <col min="10" max="10" width="7.5703125" customWidth="1"/>
    <col min="11" max="11" width="8.42578125" customWidth="1"/>
    <col min="12" max="12" width="9.28515625" customWidth="1"/>
    <col min="13" max="13" width="8.85546875" customWidth="1"/>
    <col min="14" max="14" width="10.28515625" customWidth="1"/>
    <col min="15" max="15" width="11.42578125" customWidth="1"/>
    <col min="16" max="16" width="9.85546875" customWidth="1"/>
    <col min="17" max="17" width="11.140625" customWidth="1"/>
    <col min="18" max="18" width="10.7109375" customWidth="1"/>
    <col min="19" max="19" width="10.140625" customWidth="1"/>
    <col min="20" max="20" width="10.28515625" customWidth="1"/>
    <col min="21" max="21" width="7.7109375" customWidth="1"/>
    <col min="22" max="52" width="18.42578125" customWidth="1"/>
    <col min="53" max="54" width="18.42578125" bestFit="1" customWidth="1"/>
    <col min="55" max="55" width="18.42578125" customWidth="1"/>
    <col min="56" max="57" width="18.42578125" bestFit="1" customWidth="1"/>
    <col min="58" max="59" width="18.42578125" customWidth="1"/>
    <col min="60" max="61" width="18.42578125" bestFit="1" customWidth="1"/>
    <col min="62" max="62" width="5.85546875" customWidth="1"/>
    <col min="63" max="63" width="7.28515625" customWidth="1"/>
    <col min="64" max="64" width="15.140625" bestFit="1" customWidth="1"/>
    <col min="65" max="65" width="12.140625" bestFit="1" customWidth="1"/>
    <col min="66" max="66" width="5.85546875" customWidth="1"/>
    <col min="67" max="67" width="7.28515625" customWidth="1"/>
    <col min="68" max="68" width="15.28515625" bestFit="1" customWidth="1"/>
    <col min="69" max="69" width="9.5703125" bestFit="1" customWidth="1"/>
    <col min="70" max="70" width="7.28515625" customWidth="1"/>
    <col min="71" max="71" width="12.5703125" bestFit="1" customWidth="1"/>
    <col min="72" max="72" width="11.28515625" bestFit="1" customWidth="1"/>
  </cols>
  <sheetData>
    <row r="3" spans="1:21">
      <c r="A3" s="3" t="s">
        <v>24</v>
      </c>
    </row>
    <row r="4" spans="1:21">
      <c r="B4" t="s">
        <v>15</v>
      </c>
      <c r="C4" t="s">
        <v>22</v>
      </c>
      <c r="D4" t="s">
        <v>10</v>
      </c>
      <c r="E4" t="s">
        <v>21</v>
      </c>
      <c r="F4" t="s">
        <v>6</v>
      </c>
      <c r="G4" t="s">
        <v>3</v>
      </c>
      <c r="H4" t="s">
        <v>8</v>
      </c>
      <c r="I4" t="s">
        <v>14</v>
      </c>
      <c r="J4" t="s">
        <v>9</v>
      </c>
      <c r="K4" t="s">
        <v>17</v>
      </c>
      <c r="L4" t="s">
        <v>7</v>
      </c>
      <c r="M4" t="s">
        <v>5</v>
      </c>
      <c r="N4" t="s">
        <v>11</v>
      </c>
      <c r="O4" t="s">
        <v>18</v>
      </c>
      <c r="P4" t="s">
        <v>19</v>
      </c>
      <c r="Q4" t="s">
        <v>4</v>
      </c>
      <c r="R4" t="s">
        <v>16</v>
      </c>
      <c r="S4" t="s">
        <v>13</v>
      </c>
      <c r="T4" t="s">
        <v>20</v>
      </c>
      <c r="U4" t="s">
        <v>12</v>
      </c>
    </row>
    <row r="5" spans="1:21">
      <c r="A5" t="s">
        <v>15</v>
      </c>
      <c r="B5" s="4"/>
      <c r="C5" s="4"/>
      <c r="D5" s="4"/>
      <c r="E5" s="4"/>
      <c r="F5" s="4"/>
      <c r="G5" s="4">
        <v>40047</v>
      </c>
      <c r="H5" s="4"/>
      <c r="I5" s="4"/>
      <c r="J5" s="4"/>
      <c r="K5" s="4"/>
      <c r="L5" s="4"/>
      <c r="M5" s="4"/>
      <c r="N5" s="4">
        <v>40033</v>
      </c>
      <c r="O5" s="4"/>
      <c r="P5" s="4"/>
      <c r="Q5" s="4">
        <v>40040</v>
      </c>
      <c r="R5" s="4"/>
      <c r="S5" s="4"/>
      <c r="T5" s="4"/>
      <c r="U5" s="4"/>
    </row>
    <row r="6" spans="1:21">
      <c r="A6" t="s">
        <v>22</v>
      </c>
      <c r="B6" s="4"/>
      <c r="C6" s="4"/>
      <c r="D6" s="4">
        <v>40040</v>
      </c>
      <c r="E6" s="4"/>
      <c r="F6" s="4"/>
      <c r="G6" s="4"/>
      <c r="H6" s="4"/>
      <c r="I6" s="4"/>
      <c r="J6" s="4">
        <v>40047</v>
      </c>
      <c r="K6" s="4"/>
      <c r="L6" s="4"/>
      <c r="M6" s="4"/>
      <c r="N6" s="4"/>
      <c r="O6" s="4"/>
      <c r="P6" s="4"/>
      <c r="Q6" s="4"/>
      <c r="R6" s="4"/>
      <c r="S6" s="4"/>
      <c r="T6" s="4"/>
      <c r="U6" s="4">
        <v>40033</v>
      </c>
    </row>
    <row r="7" spans="1:21">
      <c r="A7" t="s">
        <v>10</v>
      </c>
      <c r="B7" s="4"/>
      <c r="C7" s="4">
        <v>40038</v>
      </c>
      <c r="D7" s="4"/>
      <c r="E7" s="4">
        <v>40026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>
        <v>40043</v>
      </c>
      <c r="T7" s="4"/>
      <c r="U7" s="4"/>
    </row>
    <row r="8" spans="1:21">
      <c r="A8" t="s">
        <v>21</v>
      </c>
      <c r="B8" s="4"/>
      <c r="C8" s="4"/>
      <c r="D8" s="4">
        <v>40033</v>
      </c>
      <c r="E8" s="4"/>
      <c r="F8" s="4"/>
      <c r="G8" s="4"/>
      <c r="H8" s="4">
        <v>40047</v>
      </c>
      <c r="I8" s="4"/>
      <c r="J8" s="4">
        <v>40040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>
      <c r="A9" t="s">
        <v>6</v>
      </c>
      <c r="B9" s="4"/>
      <c r="C9" s="4"/>
      <c r="D9" s="4"/>
      <c r="E9" s="4"/>
      <c r="F9" s="4"/>
      <c r="G9" s="4"/>
      <c r="H9" s="4"/>
      <c r="I9" s="4"/>
      <c r="J9" s="4"/>
      <c r="K9" s="4">
        <v>40026</v>
      </c>
      <c r="L9" s="4"/>
      <c r="M9" s="4"/>
      <c r="N9" s="4"/>
      <c r="O9" s="4">
        <v>40038</v>
      </c>
      <c r="P9" s="4">
        <v>40043</v>
      </c>
      <c r="Q9" s="4"/>
      <c r="R9" s="4"/>
      <c r="S9" s="4"/>
      <c r="T9" s="4"/>
      <c r="U9" s="4"/>
    </row>
    <row r="10" spans="1:21">
      <c r="A10" t="s">
        <v>3</v>
      </c>
      <c r="B10" s="4">
        <v>40043</v>
      </c>
      <c r="C10" s="4"/>
      <c r="D10" s="4"/>
      <c r="E10" s="4"/>
      <c r="F10" s="4"/>
      <c r="G10" s="4"/>
      <c r="H10" s="4"/>
      <c r="I10" s="4">
        <v>40038</v>
      </c>
      <c r="J10" s="4"/>
      <c r="K10" s="4"/>
      <c r="L10" s="4"/>
      <c r="M10" s="4"/>
      <c r="N10" s="4"/>
      <c r="O10" s="4"/>
      <c r="P10" s="4"/>
      <c r="Q10" s="4"/>
      <c r="R10" s="4"/>
      <c r="S10" s="4">
        <v>40026</v>
      </c>
      <c r="T10" s="4"/>
      <c r="U10" s="4"/>
    </row>
    <row r="11" spans="1:21">
      <c r="A11" t="s">
        <v>8</v>
      </c>
      <c r="B11" s="4"/>
      <c r="C11" s="4"/>
      <c r="D11" s="4"/>
      <c r="E11" s="4">
        <v>40043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>
        <v>40026</v>
      </c>
      <c r="Q11" s="4"/>
      <c r="R11" s="4"/>
      <c r="S11" s="4"/>
      <c r="T11" s="4">
        <v>40038</v>
      </c>
      <c r="U11" s="4"/>
    </row>
    <row r="12" spans="1:21">
      <c r="A12" t="s">
        <v>14</v>
      </c>
      <c r="B12" s="4"/>
      <c r="C12" s="4"/>
      <c r="D12" s="4"/>
      <c r="E12" s="4"/>
      <c r="F12" s="4"/>
      <c r="G12" s="4">
        <v>40040</v>
      </c>
      <c r="H12" s="4"/>
      <c r="I12" s="4"/>
      <c r="J12" s="4"/>
      <c r="K12" s="4"/>
      <c r="L12" s="4"/>
      <c r="M12" s="4"/>
      <c r="N12" s="4"/>
      <c r="O12" s="4"/>
      <c r="P12" s="4"/>
      <c r="Q12" s="4">
        <v>40033</v>
      </c>
      <c r="R12" s="4"/>
      <c r="S12" s="4"/>
      <c r="T12" s="4"/>
      <c r="U12" s="4">
        <v>40047</v>
      </c>
    </row>
    <row r="13" spans="1:21">
      <c r="A13" t="s">
        <v>9</v>
      </c>
      <c r="B13" s="4"/>
      <c r="C13" s="4">
        <v>40043</v>
      </c>
      <c r="D13" s="4"/>
      <c r="E13" s="4">
        <v>40038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>
        <v>40026</v>
      </c>
      <c r="U13" s="4"/>
    </row>
    <row r="14" spans="1:21">
      <c r="A14" t="s">
        <v>17</v>
      </c>
      <c r="B14" s="4"/>
      <c r="C14" s="4"/>
      <c r="D14" s="4"/>
      <c r="E14" s="4"/>
      <c r="F14" s="4">
        <v>40033</v>
      </c>
      <c r="G14" s="4"/>
      <c r="H14" s="4"/>
      <c r="I14" s="4"/>
      <c r="J14" s="4"/>
      <c r="K14" s="4"/>
      <c r="L14" s="4"/>
      <c r="M14" s="4">
        <v>40040</v>
      </c>
      <c r="N14" s="4">
        <v>40047</v>
      </c>
      <c r="O14" s="4"/>
      <c r="P14" s="4"/>
      <c r="Q14" s="4"/>
      <c r="R14" s="4"/>
      <c r="S14" s="4"/>
      <c r="T14" s="4"/>
      <c r="U14" s="4"/>
    </row>
    <row r="15" spans="1:21">
      <c r="A15" t="s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v>40026</v>
      </c>
      <c r="P15" s="4">
        <v>40038</v>
      </c>
      <c r="Q15" s="4"/>
      <c r="R15" s="4"/>
      <c r="S15" s="4"/>
      <c r="T15" s="4">
        <v>40043</v>
      </c>
      <c r="U15" s="4"/>
    </row>
    <row r="16" spans="1:21">
      <c r="A16" t="s">
        <v>5</v>
      </c>
      <c r="B16" s="4"/>
      <c r="C16" s="4"/>
      <c r="D16" s="4"/>
      <c r="E16" s="4"/>
      <c r="F16" s="4"/>
      <c r="G16" s="4"/>
      <c r="H16" s="4"/>
      <c r="I16" s="4"/>
      <c r="J16" s="4"/>
      <c r="K16" s="4">
        <v>40038</v>
      </c>
      <c r="L16" s="4"/>
      <c r="M16" s="4"/>
      <c r="N16" s="4"/>
      <c r="O16" s="4">
        <v>40043</v>
      </c>
      <c r="P16" s="4"/>
      <c r="Q16" s="4"/>
      <c r="R16" s="4">
        <v>40026</v>
      </c>
      <c r="S16" s="4"/>
      <c r="T16" s="4"/>
      <c r="U16" s="4"/>
    </row>
    <row r="17" spans="1:21">
      <c r="A17" t="s">
        <v>11</v>
      </c>
      <c r="B17" s="4">
        <v>40026</v>
      </c>
      <c r="C17" s="4"/>
      <c r="D17" s="4"/>
      <c r="E17" s="4"/>
      <c r="F17" s="4"/>
      <c r="G17" s="4"/>
      <c r="H17" s="4"/>
      <c r="I17" s="4"/>
      <c r="J17" s="4"/>
      <c r="K17" s="4">
        <v>40043</v>
      </c>
      <c r="L17" s="4"/>
      <c r="M17" s="4"/>
      <c r="N17" s="4"/>
      <c r="O17" s="4"/>
      <c r="P17" s="4"/>
      <c r="Q17" s="4"/>
      <c r="R17" s="4">
        <v>40038</v>
      </c>
      <c r="S17" s="4"/>
      <c r="T17" s="4"/>
      <c r="U17" s="4"/>
    </row>
    <row r="18" spans="1:21">
      <c r="A18" t="s">
        <v>18</v>
      </c>
      <c r="B18" s="4"/>
      <c r="C18" s="4"/>
      <c r="D18" s="4"/>
      <c r="E18" s="4"/>
      <c r="F18" s="4">
        <v>40040</v>
      </c>
      <c r="G18" s="4"/>
      <c r="H18" s="4"/>
      <c r="I18" s="4"/>
      <c r="J18" s="4"/>
      <c r="K18" s="4"/>
      <c r="L18" s="4">
        <v>40033</v>
      </c>
      <c r="M18" s="4">
        <v>40047</v>
      </c>
      <c r="N18" s="4"/>
      <c r="O18" s="4"/>
      <c r="P18" s="4"/>
      <c r="Q18" s="4"/>
      <c r="R18" s="4"/>
      <c r="S18" s="4"/>
      <c r="T18" s="4"/>
      <c r="U18" s="4"/>
    </row>
    <row r="19" spans="1:21">
      <c r="A19" t="s">
        <v>19</v>
      </c>
      <c r="B19" s="4"/>
      <c r="C19" s="4"/>
      <c r="D19" s="4"/>
      <c r="E19" s="4"/>
      <c r="F19" s="4">
        <v>40047</v>
      </c>
      <c r="G19" s="4"/>
      <c r="H19" s="4">
        <v>40033</v>
      </c>
      <c r="I19" s="4"/>
      <c r="J19" s="4"/>
      <c r="K19" s="4"/>
      <c r="L19" s="4">
        <v>40040</v>
      </c>
      <c r="M19" s="4"/>
      <c r="N19" s="4"/>
      <c r="O19" s="4"/>
      <c r="P19" s="4"/>
      <c r="Q19" s="4"/>
      <c r="R19" s="4"/>
      <c r="S19" s="4"/>
      <c r="T19" s="4"/>
      <c r="U19" s="4"/>
    </row>
    <row r="20" spans="1:21">
      <c r="A20" t="s">
        <v>4</v>
      </c>
      <c r="B20" s="4">
        <v>40038</v>
      </c>
      <c r="C20" s="4"/>
      <c r="D20" s="4"/>
      <c r="E20" s="4"/>
      <c r="F20" s="4"/>
      <c r="G20" s="4"/>
      <c r="H20" s="4"/>
      <c r="I20" s="4">
        <v>40026</v>
      </c>
      <c r="J20" s="4"/>
      <c r="K20" s="4"/>
      <c r="L20" s="4"/>
      <c r="M20" s="4"/>
      <c r="N20" s="4"/>
      <c r="O20" s="4"/>
      <c r="P20" s="4"/>
      <c r="Q20" s="4"/>
      <c r="R20" s="4">
        <v>40043</v>
      </c>
      <c r="S20" s="4"/>
      <c r="T20" s="4"/>
      <c r="U20" s="4"/>
    </row>
    <row r="21" spans="1:21">
      <c r="A21" t="s">
        <v>16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>
        <v>40033</v>
      </c>
      <c r="N21" s="4">
        <v>40040</v>
      </c>
      <c r="O21" s="4"/>
      <c r="P21" s="4"/>
      <c r="Q21" s="4">
        <v>40047</v>
      </c>
      <c r="R21" s="4"/>
      <c r="S21" s="4"/>
      <c r="T21" s="4"/>
      <c r="U21" s="4"/>
    </row>
    <row r="22" spans="1:21">
      <c r="A22" t="s">
        <v>13</v>
      </c>
      <c r="B22" s="4"/>
      <c r="C22" s="4"/>
      <c r="D22" s="4">
        <v>40047</v>
      </c>
      <c r="E22" s="4"/>
      <c r="F22" s="4"/>
      <c r="G22" s="4">
        <v>40033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>
        <v>40040</v>
      </c>
    </row>
    <row r="23" spans="1:21">
      <c r="A23" t="s">
        <v>20</v>
      </c>
      <c r="B23" s="4"/>
      <c r="C23" s="4"/>
      <c r="D23" s="4"/>
      <c r="E23" s="4"/>
      <c r="F23" s="4"/>
      <c r="G23" s="4"/>
      <c r="H23" s="4">
        <v>40040</v>
      </c>
      <c r="I23" s="4"/>
      <c r="J23" s="4">
        <v>40033</v>
      </c>
      <c r="K23" s="4"/>
      <c r="L23" s="4">
        <v>40047</v>
      </c>
      <c r="M23" s="4"/>
      <c r="N23" s="4"/>
      <c r="O23" s="4"/>
      <c r="P23" s="4"/>
      <c r="Q23" s="4"/>
      <c r="R23" s="4"/>
      <c r="S23" s="4"/>
      <c r="T23" s="4"/>
      <c r="U23" s="4"/>
    </row>
    <row r="24" spans="1:21">
      <c r="A24" t="s">
        <v>12</v>
      </c>
      <c r="B24" s="4"/>
      <c r="C24" s="4">
        <v>40026</v>
      </c>
      <c r="D24" s="4"/>
      <c r="E24" s="4"/>
      <c r="F24" s="4"/>
      <c r="G24" s="4"/>
      <c r="H24" s="4"/>
      <c r="I24" s="4">
        <v>40043</v>
      </c>
      <c r="J24" s="4"/>
      <c r="K24" s="4"/>
      <c r="L24" s="4"/>
      <c r="M24" s="4"/>
      <c r="N24" s="4"/>
      <c r="O24" s="4"/>
      <c r="P24" s="4"/>
      <c r="Q24" s="4"/>
      <c r="R24" s="4"/>
      <c r="S24" s="4">
        <v>40038</v>
      </c>
      <c r="T24" s="4"/>
      <c r="U24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3"/>
  <sheetViews>
    <sheetView workbookViewId="0"/>
  </sheetViews>
  <sheetFormatPr defaultRowHeight="15"/>
  <cols>
    <col min="1" max="1" width="13.5703125" bestFit="1" customWidth="1"/>
    <col min="2" max="2" width="15.7109375" bestFit="1" customWidth="1"/>
    <col min="3" max="3" width="11.42578125" bestFit="1" customWidth="1"/>
    <col min="4" max="4" width="11.5703125" style="5" bestFit="1" customWidth="1"/>
    <col min="5" max="5" width="11.140625" style="5" bestFit="1" customWidth="1"/>
    <col min="6" max="6" width="1.28515625" style="5" customWidth="1"/>
    <col min="7" max="7" width="12.28515625" bestFit="1" customWidth="1"/>
    <col min="8" max="8" width="11.85546875" bestFit="1" customWidth="1"/>
    <col min="9" max="9" width="1.140625" customWidth="1"/>
    <col min="10" max="10" width="15.7109375" bestFit="1" customWidth="1"/>
    <col min="11" max="11" width="7" bestFit="1" customWidth="1"/>
    <col min="12" max="12" width="5.28515625" bestFit="1" customWidth="1"/>
    <col min="13" max="13" width="6.7109375" bestFit="1" customWidth="1"/>
    <col min="14" max="14" width="4.5703125" bestFit="1" customWidth="1"/>
    <col min="15" max="15" width="3.7109375" bestFit="1" customWidth="1"/>
    <col min="16" max="16" width="6.5703125" bestFit="1" customWidth="1"/>
  </cols>
  <sheetData>
    <row r="1" spans="1:16">
      <c r="A1" s="1" t="s">
        <v>39</v>
      </c>
    </row>
    <row r="3" spans="1:16">
      <c r="A3" s="1" t="s">
        <v>23</v>
      </c>
      <c r="B3" s="1" t="s">
        <v>1</v>
      </c>
      <c r="C3" s="1" t="s">
        <v>2</v>
      </c>
      <c r="D3" s="6" t="s">
        <v>25</v>
      </c>
      <c r="E3" s="6" t="s">
        <v>26</v>
      </c>
      <c r="F3" s="6"/>
      <c r="G3" s="1" t="s">
        <v>29</v>
      </c>
      <c r="H3" s="1" t="s">
        <v>30</v>
      </c>
      <c r="I3" s="1"/>
      <c r="K3" s="6" t="s">
        <v>31</v>
      </c>
      <c r="L3" s="6" t="s">
        <v>32</v>
      </c>
      <c r="M3" s="6" t="s">
        <v>33</v>
      </c>
      <c r="N3" s="6" t="s">
        <v>34</v>
      </c>
      <c r="O3" s="6" t="s">
        <v>35</v>
      </c>
      <c r="P3" s="6" t="s">
        <v>28</v>
      </c>
    </row>
    <row r="4" spans="1:16">
      <c r="A4" s="2">
        <f>input!A4</f>
        <v>40026</v>
      </c>
      <c r="B4" s="2" t="str">
        <f>input!B4</f>
        <v>Burnley</v>
      </c>
      <c r="C4" s="2" t="str">
        <f>input!C4</f>
        <v>West Ham</v>
      </c>
      <c r="D4" s="5">
        <v>2</v>
      </c>
      <c r="E4" s="5">
        <v>0</v>
      </c>
      <c r="F4" s="7"/>
      <c r="G4">
        <f>IF(AND($D4-$E4=0,$D4=0),1,IF(AND($D4-$E4=0,$D4&gt;0),1,IF($D4&gt;$E4,3,0)))</f>
        <v>3</v>
      </c>
      <c r="H4">
        <f>IF(AND($D4-$E4=0,$D4=0),1,IF(AND($D4-$E4=0,$D4&gt;0),1,IF($D4&lt;$E4,3,0)))</f>
        <v>0</v>
      </c>
      <c r="J4" t="s">
        <v>3</v>
      </c>
      <c r="K4">
        <f>COUNTIF($B$4:$C$63,"Burnley")</f>
        <v>6</v>
      </c>
      <c r="L4">
        <f>COUNTIFS($B$4:$B$63,"="&amp;J4,$G$4:$G$63,"=3")+COUNTIFS($C$4:$C$63,"="&amp;J4,$H$4:$H$63,"=3")</f>
        <v>6</v>
      </c>
      <c r="M4">
        <f>COUNTIFS($B$4:$B$63,"="&amp;J4,$G$4:$G$63,"=1")+COUNTIFS($C$4:$C$63,"="&amp;J4,$H$4:$H$63,"=1")</f>
        <v>0</v>
      </c>
      <c r="N4">
        <f>COUNTIFS($B$4:$B$63,"="&amp;J4,$G$4:$G$63,"=0")+COUNTIFS($C$4:$C$63,"="&amp;J4,$H$4:$H$63,"=0")</f>
        <v>0</v>
      </c>
      <c r="O4">
        <f>SUMIFS($D$4:$E$63,$B$4:$C$63,"="&amp;J4)</f>
        <v>12</v>
      </c>
      <c r="P4">
        <f>SUMIFS($G$4:$H$63,$B$4:$C$63,"="&amp;J4)</f>
        <v>18</v>
      </c>
    </row>
    <row r="5" spans="1:16">
      <c r="A5" s="2">
        <f>input!A5</f>
        <v>40026</v>
      </c>
      <c r="B5" s="2" t="str">
        <f>input!B5</f>
        <v>Sunderland</v>
      </c>
      <c r="C5" s="2" t="str">
        <f>input!C5</f>
        <v>Everton</v>
      </c>
      <c r="D5" s="5">
        <v>1</v>
      </c>
      <c r="E5" s="5">
        <v>3</v>
      </c>
      <c r="F5" s="7"/>
      <c r="G5">
        <f t="shared" ref="G5:G63" si="0">IF(AND($D5-$E5=0,$D5=0),1,IF(AND($D5-$E5=0,$D5&gt;0),1,IF($D5&gt;$E5,3,0)))</f>
        <v>0</v>
      </c>
      <c r="H5">
        <f t="shared" ref="H5:H63" si="1">IF(AND($D5-$E5=0,$D5=0),1,IF(AND($D5-$E5=0,$D5&gt;0),1,IF($D5&lt;$E5,3,0)))</f>
        <v>3</v>
      </c>
      <c r="J5" t="s">
        <v>4</v>
      </c>
      <c r="K5">
        <f t="shared" ref="K5:K23" si="2">COUNTIF($B$4:$C$63,"Burnley")</f>
        <v>6</v>
      </c>
      <c r="L5">
        <f t="shared" ref="L5:L23" si="3">COUNTIFS($B$4:$B$63,"="&amp;J5,$G$4:$G$63,"=3")+COUNTIFS($C$4:$C$63,"="&amp;J5,$H$4:$H$63,"=3")</f>
        <v>0</v>
      </c>
      <c r="M5">
        <f>COUNTIFS($B$4:$B$63,"="&amp;J5,$G$4:$G$63,"=1")+COUNTIFS($C$4:$C$63,"="&amp;J5,$H$4:$H$63,"=1")</f>
        <v>0</v>
      </c>
      <c r="N5">
        <f t="shared" ref="N5:N23" si="4">COUNTIFS($B$4:$B$63,"="&amp;J5,$G$4:$G$63,"=0")+COUNTIFS($C$4:$C$63,"="&amp;J5,$H$4:$H$63,"=0")</f>
        <v>6</v>
      </c>
      <c r="O5">
        <f t="shared" ref="O5:O23" si="5">SUMIFS($D$4:$E$63,$B$4:$C$63,"="&amp;J5)</f>
        <v>6</v>
      </c>
      <c r="P5">
        <f t="shared" ref="P5:P23" si="6">SUMIFS($G$4:$H$63,$B$4:$C$63,"="&amp;J5)</f>
        <v>0</v>
      </c>
    </row>
    <row r="6" spans="1:16">
      <c r="A6" s="2">
        <f>input!A6</f>
        <v>40026</v>
      </c>
      <c r="B6" s="2" t="str">
        <f>input!B6</f>
        <v>Man Spew</v>
      </c>
      <c r="C6" s="2" t="str">
        <f>input!C6</f>
        <v>Arsenal</v>
      </c>
      <c r="D6" s="5">
        <v>1</v>
      </c>
      <c r="E6" s="5">
        <v>2</v>
      </c>
      <c r="F6" s="7"/>
      <c r="G6">
        <f t="shared" si="0"/>
        <v>0</v>
      </c>
      <c r="H6">
        <f t="shared" si="1"/>
        <v>3</v>
      </c>
      <c r="J6" t="s">
        <v>11</v>
      </c>
      <c r="K6">
        <f t="shared" si="2"/>
        <v>6</v>
      </c>
      <c r="L6">
        <f t="shared" si="3"/>
        <v>0</v>
      </c>
      <c r="M6">
        <f>COUNTIFS($B$4:$B$63,"="&amp;J6,$G$4:$G$63,"=1")+COUNTIFS($C$4:$C$63,"="&amp;J6,$H$4:$H$63,"=1")</f>
        <v>0</v>
      </c>
      <c r="N6">
        <f t="shared" si="4"/>
        <v>6</v>
      </c>
      <c r="O6">
        <f t="shared" si="5"/>
        <v>6</v>
      </c>
      <c r="P6">
        <f t="shared" si="6"/>
        <v>0</v>
      </c>
    </row>
    <row r="7" spans="1:16">
      <c r="A7" s="2">
        <f>input!A7</f>
        <v>40026</v>
      </c>
      <c r="B7" s="2" t="str">
        <f>input!B7</f>
        <v>Man City</v>
      </c>
      <c r="C7" s="2" t="str">
        <f>input!C7</f>
        <v>Tottenham</v>
      </c>
      <c r="D7" s="5">
        <v>3</v>
      </c>
      <c r="E7" s="5">
        <v>2</v>
      </c>
      <c r="F7" s="7"/>
      <c r="G7">
        <f t="shared" si="0"/>
        <v>3</v>
      </c>
      <c r="H7">
        <f t="shared" si="1"/>
        <v>0</v>
      </c>
      <c r="J7" t="s">
        <v>5</v>
      </c>
      <c r="K7">
        <f t="shared" si="2"/>
        <v>6</v>
      </c>
      <c r="L7">
        <f t="shared" si="3"/>
        <v>6</v>
      </c>
      <c r="M7">
        <f>COUNTIFS($B$4:$B$63,"="&amp;J7,$G$4:$G$63,"=1")+COUNTIFS($C$4:$C$63,"="&amp;J7,$H$4:$H$63,"=1")</f>
        <v>0</v>
      </c>
      <c r="N7">
        <f t="shared" si="4"/>
        <v>0</v>
      </c>
      <c r="O7">
        <f t="shared" si="5"/>
        <v>18</v>
      </c>
      <c r="P7">
        <f t="shared" si="6"/>
        <v>18</v>
      </c>
    </row>
    <row r="8" spans="1:16">
      <c r="A8" s="2">
        <f>input!A8</f>
        <v>40026</v>
      </c>
      <c r="B8" s="2" t="str">
        <f>input!B8</f>
        <v>Bolton</v>
      </c>
      <c r="C8" s="2" t="str">
        <f>input!C8</f>
        <v>Hull City</v>
      </c>
      <c r="D8" s="5">
        <v>0</v>
      </c>
      <c r="E8" s="5">
        <v>0</v>
      </c>
      <c r="F8" s="7"/>
      <c r="G8">
        <f t="shared" si="0"/>
        <v>1</v>
      </c>
      <c r="H8">
        <f t="shared" si="1"/>
        <v>1</v>
      </c>
      <c r="J8" t="s">
        <v>6</v>
      </c>
      <c r="K8">
        <f t="shared" si="2"/>
        <v>6</v>
      </c>
      <c r="L8">
        <f t="shared" si="3"/>
        <v>0</v>
      </c>
      <c r="M8">
        <f>COUNTIFS($B$4:$B$63,"="&amp;J8,$G$4:$G$63,"=1")+COUNTIFS($C$4:$C$63,"="&amp;J8,$H$4:$H$63,"=1")</f>
        <v>6</v>
      </c>
      <c r="N8">
        <f t="shared" si="4"/>
        <v>0</v>
      </c>
      <c r="O8">
        <f t="shared" si="5"/>
        <v>0</v>
      </c>
      <c r="P8">
        <f t="shared" si="6"/>
        <v>6</v>
      </c>
    </row>
    <row r="9" spans="1:16">
      <c r="A9" s="2">
        <f>input!A9</f>
        <v>40026</v>
      </c>
      <c r="B9" s="2" t="str">
        <f>input!B9</f>
        <v>Liverpool</v>
      </c>
      <c r="C9" s="2" t="str">
        <f>input!C9</f>
        <v>Portsmouth</v>
      </c>
      <c r="D9" s="5">
        <v>4</v>
      </c>
      <c r="E9" s="5">
        <v>0</v>
      </c>
      <c r="F9" s="7"/>
      <c r="G9">
        <f t="shared" si="0"/>
        <v>3</v>
      </c>
      <c r="H9">
        <f t="shared" si="1"/>
        <v>0</v>
      </c>
      <c r="J9" t="s">
        <v>7</v>
      </c>
      <c r="K9">
        <f t="shared" si="2"/>
        <v>6</v>
      </c>
      <c r="L9">
        <f t="shared" si="3"/>
        <v>6</v>
      </c>
      <c r="M9">
        <f>COUNTIFS($B$4:$B$63,"="&amp;J9,$G$4:$G$63,"=1")+COUNTIFS($C$4:$C$63,"="&amp;J9,$H$4:$H$63,"=1")</f>
        <v>0</v>
      </c>
      <c r="N9">
        <f t="shared" si="4"/>
        <v>0</v>
      </c>
      <c r="O9">
        <f t="shared" si="5"/>
        <v>24</v>
      </c>
      <c r="P9">
        <f t="shared" si="6"/>
        <v>18</v>
      </c>
    </row>
    <row r="10" spans="1:16">
      <c r="A10" s="2">
        <f>input!A10</f>
        <v>40026</v>
      </c>
      <c r="B10" s="2" t="str">
        <f>input!B10</f>
        <v>Chelsea</v>
      </c>
      <c r="C10" s="2" t="str">
        <f>input!C10</f>
        <v>Stoke City</v>
      </c>
      <c r="D10" s="5">
        <v>6</v>
      </c>
      <c r="E10" s="5">
        <v>1</v>
      </c>
      <c r="F10" s="7"/>
      <c r="G10">
        <f t="shared" si="0"/>
        <v>3</v>
      </c>
      <c r="H10">
        <f t="shared" si="1"/>
        <v>0</v>
      </c>
      <c r="J10" t="s">
        <v>8</v>
      </c>
      <c r="K10">
        <f t="shared" si="2"/>
        <v>6</v>
      </c>
      <c r="L10">
        <f t="shared" si="3"/>
        <v>6</v>
      </c>
      <c r="M10">
        <f>COUNTIFS($B$4:$B$63,"="&amp;J10,$G$4:$G$63,"=1")+COUNTIFS($C$4:$C$63,"="&amp;J10,$H$4:$H$63,"=1")</f>
        <v>0</v>
      </c>
      <c r="N10">
        <f t="shared" si="4"/>
        <v>0</v>
      </c>
      <c r="O10">
        <f t="shared" si="5"/>
        <v>36</v>
      </c>
      <c r="P10">
        <f t="shared" si="6"/>
        <v>18</v>
      </c>
    </row>
    <row r="11" spans="1:16">
      <c r="A11" s="2">
        <f>input!A11</f>
        <v>40026</v>
      </c>
      <c r="B11" s="2" t="str">
        <f>input!B11</f>
        <v>Fulham</v>
      </c>
      <c r="C11" s="2" t="str">
        <f>input!C11</f>
        <v>Wigan Ath</v>
      </c>
      <c r="D11" s="5">
        <v>3</v>
      </c>
      <c r="E11" s="5">
        <v>0</v>
      </c>
      <c r="F11" s="7"/>
      <c r="G11">
        <f t="shared" si="0"/>
        <v>3</v>
      </c>
      <c r="H11">
        <f t="shared" si="1"/>
        <v>0</v>
      </c>
      <c r="J11" t="s">
        <v>9</v>
      </c>
      <c r="K11">
        <f t="shared" si="2"/>
        <v>6</v>
      </c>
      <c r="L11">
        <f t="shared" si="3"/>
        <v>6</v>
      </c>
      <c r="M11">
        <f>COUNTIFS($B$4:$B$63,"="&amp;J11,$G$4:$G$63,"=1")+COUNTIFS($C$4:$C$63,"="&amp;J11,$H$4:$H$63,"=1")</f>
        <v>0</v>
      </c>
      <c r="N11">
        <f t="shared" si="4"/>
        <v>0</v>
      </c>
      <c r="O11">
        <f t="shared" si="5"/>
        <v>18</v>
      </c>
      <c r="P11">
        <f t="shared" si="6"/>
        <v>18</v>
      </c>
    </row>
    <row r="12" spans="1:16">
      <c r="A12" s="2">
        <f>input!A12</f>
        <v>40026</v>
      </c>
      <c r="B12" s="2" t="str">
        <f>input!B12</f>
        <v>Birmingham City</v>
      </c>
      <c r="C12" s="2" t="str">
        <f>input!C12</f>
        <v>Blackburn</v>
      </c>
      <c r="D12" s="5">
        <v>1</v>
      </c>
      <c r="E12" s="5">
        <v>2</v>
      </c>
      <c r="F12" s="7"/>
      <c r="G12">
        <f t="shared" si="0"/>
        <v>0</v>
      </c>
      <c r="H12">
        <f t="shared" si="1"/>
        <v>3</v>
      </c>
      <c r="J12" t="s">
        <v>10</v>
      </c>
      <c r="K12">
        <f t="shared" si="2"/>
        <v>6</v>
      </c>
      <c r="L12">
        <f t="shared" si="3"/>
        <v>0</v>
      </c>
      <c r="M12">
        <f>COUNTIFS($B$4:$B$63,"="&amp;J12,$G$4:$G$63,"=1")+COUNTIFS($C$4:$C$63,"="&amp;J12,$H$4:$H$63,"=1")</f>
        <v>0</v>
      </c>
      <c r="N12">
        <f t="shared" si="4"/>
        <v>6</v>
      </c>
      <c r="O12">
        <f t="shared" si="5"/>
        <v>6</v>
      </c>
      <c r="P12">
        <f t="shared" si="6"/>
        <v>0</v>
      </c>
    </row>
    <row r="13" spans="1:16">
      <c r="A13" s="2">
        <f>input!A13</f>
        <v>40026</v>
      </c>
      <c r="B13" s="2" t="str">
        <f>input!B13</f>
        <v>Wolves</v>
      </c>
      <c r="C13" s="2" t="str">
        <f>input!C13</f>
        <v>Aston Villa</v>
      </c>
      <c r="D13" s="5">
        <v>1</v>
      </c>
      <c r="E13" s="5">
        <v>1</v>
      </c>
      <c r="F13" s="7"/>
      <c r="G13">
        <f t="shared" si="0"/>
        <v>1</v>
      </c>
      <c r="H13">
        <f t="shared" si="1"/>
        <v>1</v>
      </c>
      <c r="J13" t="s">
        <v>12</v>
      </c>
      <c r="K13">
        <f t="shared" si="2"/>
        <v>6</v>
      </c>
      <c r="L13">
        <f t="shared" si="3"/>
        <v>0</v>
      </c>
      <c r="M13">
        <f>COUNTIFS($B$4:$B$63,"="&amp;J13,$G$4:$G$63,"=1")+COUNTIFS($C$4:$C$63,"="&amp;J13,$H$4:$H$63,"=1")</f>
        <v>6</v>
      </c>
      <c r="N13">
        <f t="shared" si="4"/>
        <v>0</v>
      </c>
      <c r="O13">
        <f t="shared" si="5"/>
        <v>6</v>
      </c>
      <c r="P13">
        <f t="shared" si="6"/>
        <v>6</v>
      </c>
    </row>
    <row r="14" spans="1:16">
      <c r="A14" s="2">
        <f>input!A14</f>
        <v>40033</v>
      </c>
      <c r="B14" s="2" t="str">
        <f>input!B14</f>
        <v>West Ham</v>
      </c>
      <c r="C14" s="2" t="str">
        <f>input!C14</f>
        <v>Burnley</v>
      </c>
      <c r="D14" s="5">
        <v>0</v>
      </c>
      <c r="E14" s="5">
        <v>2</v>
      </c>
      <c r="F14" s="7"/>
      <c r="G14">
        <f t="shared" si="0"/>
        <v>0</v>
      </c>
      <c r="H14">
        <f t="shared" si="1"/>
        <v>3</v>
      </c>
      <c r="J14" t="s">
        <v>13</v>
      </c>
      <c r="K14">
        <f t="shared" si="2"/>
        <v>6</v>
      </c>
      <c r="L14">
        <f t="shared" si="3"/>
        <v>2</v>
      </c>
      <c r="M14">
        <f>COUNTIFS($B$4:$B$63,"="&amp;J14,$G$4:$G$63,"=1")+COUNTIFS($C$4:$C$63,"="&amp;J14,$H$4:$H$63,"=1")</f>
        <v>2</v>
      </c>
      <c r="N14">
        <f t="shared" si="4"/>
        <v>2</v>
      </c>
      <c r="O14">
        <f t="shared" si="5"/>
        <v>6</v>
      </c>
      <c r="P14">
        <f t="shared" si="6"/>
        <v>8</v>
      </c>
    </row>
    <row r="15" spans="1:16">
      <c r="A15" s="2">
        <f>input!A15</f>
        <v>40033</v>
      </c>
      <c r="B15" s="2" t="str">
        <f>input!B15</f>
        <v>Everton</v>
      </c>
      <c r="C15" s="2" t="str">
        <f>input!C15</f>
        <v>Sunderland</v>
      </c>
      <c r="D15" s="5">
        <v>3</v>
      </c>
      <c r="E15" s="5">
        <v>1</v>
      </c>
      <c r="F15" s="7"/>
      <c r="G15">
        <f t="shared" si="0"/>
        <v>3</v>
      </c>
      <c r="H15">
        <f t="shared" si="1"/>
        <v>0</v>
      </c>
      <c r="J15" t="s">
        <v>14</v>
      </c>
      <c r="K15">
        <f t="shared" si="2"/>
        <v>6</v>
      </c>
      <c r="L15">
        <f t="shared" si="3"/>
        <v>2</v>
      </c>
      <c r="M15">
        <f>COUNTIFS($B$4:$B$63,"="&amp;J15,$G$4:$G$63,"=1")+COUNTIFS($C$4:$C$63,"="&amp;J15,$H$4:$H$63,"=1")</f>
        <v>2</v>
      </c>
      <c r="N15">
        <f t="shared" si="4"/>
        <v>2</v>
      </c>
      <c r="O15">
        <f t="shared" si="5"/>
        <v>8</v>
      </c>
      <c r="P15">
        <f t="shared" si="6"/>
        <v>8</v>
      </c>
    </row>
    <row r="16" spans="1:16">
      <c r="A16" s="2">
        <f>input!A16</f>
        <v>40033</v>
      </c>
      <c r="B16" s="2" t="str">
        <f>input!B16</f>
        <v>Arsenal</v>
      </c>
      <c r="C16" s="2" t="str">
        <f>input!C16</f>
        <v>Man Spew</v>
      </c>
      <c r="D16" s="5">
        <v>2</v>
      </c>
      <c r="E16" s="5">
        <v>1</v>
      </c>
      <c r="F16" s="7"/>
      <c r="G16">
        <f t="shared" si="0"/>
        <v>3</v>
      </c>
      <c r="H16">
        <f t="shared" si="1"/>
        <v>0</v>
      </c>
      <c r="J16" t="s">
        <v>15</v>
      </c>
      <c r="K16">
        <f t="shared" si="2"/>
        <v>6</v>
      </c>
      <c r="L16">
        <f t="shared" si="3"/>
        <v>4</v>
      </c>
      <c r="M16">
        <f>COUNTIFS($B$4:$B$63,"="&amp;J16,$G$4:$G$63,"=1")+COUNTIFS($C$4:$C$63,"="&amp;J16,$H$4:$H$63,"=1")</f>
        <v>0</v>
      </c>
      <c r="N16">
        <f t="shared" si="4"/>
        <v>2</v>
      </c>
      <c r="O16">
        <f t="shared" si="5"/>
        <v>10</v>
      </c>
      <c r="P16">
        <f t="shared" si="6"/>
        <v>12</v>
      </c>
    </row>
    <row r="17" spans="1:16">
      <c r="A17" s="2">
        <f>input!A17</f>
        <v>40033</v>
      </c>
      <c r="B17" s="2" t="str">
        <f>input!B17</f>
        <v>Tottenham</v>
      </c>
      <c r="C17" s="2" t="str">
        <f>input!C17</f>
        <v>Man City</v>
      </c>
      <c r="D17" s="5">
        <v>2</v>
      </c>
      <c r="E17" s="5">
        <v>3</v>
      </c>
      <c r="F17" s="7"/>
      <c r="G17">
        <f t="shared" si="0"/>
        <v>0</v>
      </c>
      <c r="H17">
        <f t="shared" si="1"/>
        <v>3</v>
      </c>
      <c r="J17" t="s">
        <v>16</v>
      </c>
      <c r="K17">
        <f t="shared" si="2"/>
        <v>6</v>
      </c>
      <c r="L17">
        <f t="shared" si="3"/>
        <v>4</v>
      </c>
      <c r="M17">
        <f>COUNTIFS($B$4:$B$63,"="&amp;J17,$G$4:$G$63,"=1")+COUNTIFS($C$4:$C$63,"="&amp;J17,$H$4:$H$63,"=1")</f>
        <v>0</v>
      </c>
      <c r="N17">
        <f t="shared" si="4"/>
        <v>2</v>
      </c>
      <c r="O17">
        <f t="shared" si="5"/>
        <v>14</v>
      </c>
      <c r="P17">
        <f t="shared" si="6"/>
        <v>12</v>
      </c>
    </row>
    <row r="18" spans="1:16">
      <c r="A18" s="2">
        <f>input!A18</f>
        <v>40033</v>
      </c>
      <c r="B18" s="2" t="str">
        <f>input!B18</f>
        <v>Hull City</v>
      </c>
      <c r="C18" s="2" t="str">
        <f>input!C18</f>
        <v>Bolton</v>
      </c>
      <c r="D18" s="5">
        <v>0</v>
      </c>
      <c r="E18" s="5">
        <v>0</v>
      </c>
      <c r="F18" s="7"/>
      <c r="G18">
        <f t="shared" si="0"/>
        <v>1</v>
      </c>
      <c r="H18">
        <f t="shared" si="1"/>
        <v>1</v>
      </c>
      <c r="J18" t="s">
        <v>17</v>
      </c>
      <c r="K18">
        <f t="shared" si="2"/>
        <v>6</v>
      </c>
      <c r="L18">
        <f t="shared" si="3"/>
        <v>2</v>
      </c>
      <c r="M18">
        <f>COUNTIFS($B$4:$B$63,"="&amp;J18,$G$4:$G$63,"=1")+COUNTIFS($C$4:$C$63,"="&amp;J18,$H$4:$H$63,"=1")</f>
        <v>2</v>
      </c>
      <c r="N18">
        <f t="shared" si="4"/>
        <v>2</v>
      </c>
      <c r="O18">
        <f t="shared" si="5"/>
        <v>8</v>
      </c>
      <c r="P18">
        <f t="shared" si="6"/>
        <v>8</v>
      </c>
    </row>
    <row r="19" spans="1:16">
      <c r="A19" s="2">
        <f>input!A19</f>
        <v>40033</v>
      </c>
      <c r="B19" s="2" t="str">
        <f>input!B19</f>
        <v>Portsmouth</v>
      </c>
      <c r="C19" s="2" t="str">
        <f>input!C19</f>
        <v>Liverpool</v>
      </c>
      <c r="D19" s="5">
        <v>0</v>
      </c>
      <c r="E19" s="5">
        <v>4</v>
      </c>
      <c r="F19" s="7"/>
      <c r="G19">
        <f t="shared" si="0"/>
        <v>0</v>
      </c>
      <c r="H19">
        <f t="shared" si="1"/>
        <v>3</v>
      </c>
      <c r="J19" t="s">
        <v>18</v>
      </c>
      <c r="K19">
        <f t="shared" si="2"/>
        <v>6</v>
      </c>
      <c r="L19">
        <f t="shared" si="3"/>
        <v>0</v>
      </c>
      <c r="M19">
        <f>COUNTIFS($B$4:$B$63,"="&amp;J19,$G$4:$G$63,"=1")+COUNTIFS($C$4:$C$63,"="&amp;J19,$H$4:$H$63,"=1")</f>
        <v>2</v>
      </c>
      <c r="N19">
        <f t="shared" si="4"/>
        <v>4</v>
      </c>
      <c r="O19">
        <f t="shared" si="5"/>
        <v>4</v>
      </c>
      <c r="P19">
        <f t="shared" si="6"/>
        <v>2</v>
      </c>
    </row>
    <row r="20" spans="1:16">
      <c r="A20" s="2">
        <f>input!A20</f>
        <v>40033</v>
      </c>
      <c r="B20" s="2" t="str">
        <f>input!B20</f>
        <v>Stoke City</v>
      </c>
      <c r="C20" s="2" t="str">
        <f>input!C20</f>
        <v>Chelsea</v>
      </c>
      <c r="D20" s="5">
        <v>1</v>
      </c>
      <c r="E20" s="5">
        <v>6</v>
      </c>
      <c r="F20" s="7"/>
      <c r="G20">
        <f t="shared" si="0"/>
        <v>0</v>
      </c>
      <c r="H20">
        <f t="shared" si="1"/>
        <v>3</v>
      </c>
      <c r="J20" t="s">
        <v>19</v>
      </c>
      <c r="K20">
        <f t="shared" si="2"/>
        <v>6</v>
      </c>
      <c r="L20">
        <f t="shared" si="3"/>
        <v>0</v>
      </c>
      <c r="M20">
        <f>COUNTIFS($B$4:$B$63,"="&amp;J20,$G$4:$G$63,"=1")+COUNTIFS($C$4:$C$63,"="&amp;J20,$H$4:$H$63,"=1")</f>
        <v>2</v>
      </c>
      <c r="N20">
        <f t="shared" si="4"/>
        <v>4</v>
      </c>
      <c r="O20">
        <f t="shared" si="5"/>
        <v>2</v>
      </c>
      <c r="P20">
        <f t="shared" si="6"/>
        <v>2</v>
      </c>
    </row>
    <row r="21" spans="1:16">
      <c r="A21" s="2">
        <f>input!A21</f>
        <v>40033</v>
      </c>
      <c r="B21" s="2" t="str">
        <f>input!B21</f>
        <v>Wigan Ath</v>
      </c>
      <c r="C21" s="2" t="str">
        <f>input!C21</f>
        <v>Fulham</v>
      </c>
      <c r="D21" s="5">
        <v>0</v>
      </c>
      <c r="E21" s="5">
        <v>3</v>
      </c>
      <c r="F21" s="7"/>
      <c r="G21">
        <f t="shared" si="0"/>
        <v>0</v>
      </c>
      <c r="H21">
        <f t="shared" si="1"/>
        <v>3</v>
      </c>
      <c r="J21" t="s">
        <v>20</v>
      </c>
      <c r="K21">
        <f t="shared" si="2"/>
        <v>6</v>
      </c>
      <c r="L21">
        <f t="shared" si="3"/>
        <v>0</v>
      </c>
      <c r="M21">
        <f>COUNTIFS($B$4:$B$63,"="&amp;J21,$G$4:$G$63,"=1")+COUNTIFS($C$4:$C$63,"="&amp;J21,$H$4:$H$63,"=1")</f>
        <v>0</v>
      </c>
      <c r="N21">
        <f t="shared" si="4"/>
        <v>6</v>
      </c>
      <c r="O21">
        <f t="shared" si="5"/>
        <v>2</v>
      </c>
      <c r="P21">
        <f t="shared" si="6"/>
        <v>0</v>
      </c>
    </row>
    <row r="22" spans="1:16">
      <c r="A22" s="2">
        <f>input!A22</f>
        <v>40033</v>
      </c>
      <c r="B22" s="2" t="str">
        <f>input!B22</f>
        <v>Blackburn</v>
      </c>
      <c r="C22" s="2" t="str">
        <f>input!C22</f>
        <v>Birmingham City</v>
      </c>
      <c r="D22" s="5">
        <v>2</v>
      </c>
      <c r="E22" s="5">
        <v>1</v>
      </c>
      <c r="F22" s="7"/>
      <c r="G22">
        <f t="shared" si="0"/>
        <v>3</v>
      </c>
      <c r="H22">
        <f t="shared" si="1"/>
        <v>0</v>
      </c>
      <c r="J22" t="s">
        <v>21</v>
      </c>
      <c r="K22">
        <f t="shared" si="2"/>
        <v>6</v>
      </c>
      <c r="L22">
        <f t="shared" si="3"/>
        <v>2</v>
      </c>
      <c r="M22">
        <f>COUNTIFS($B$4:$B$63,"="&amp;J22,$G$4:$G$63,"=1")+COUNTIFS($C$4:$C$63,"="&amp;J22,$H$4:$H$63,"=1")</f>
        <v>0</v>
      </c>
      <c r="N22">
        <f t="shared" si="4"/>
        <v>4</v>
      </c>
      <c r="O22">
        <f t="shared" si="5"/>
        <v>6</v>
      </c>
      <c r="P22">
        <f t="shared" si="6"/>
        <v>6</v>
      </c>
    </row>
    <row r="23" spans="1:16">
      <c r="A23" s="2">
        <f>input!A23</f>
        <v>40033</v>
      </c>
      <c r="B23" s="2" t="str">
        <f>input!B23</f>
        <v>Aston Villa</v>
      </c>
      <c r="C23" s="2" t="str">
        <f>input!C23</f>
        <v>Wolves</v>
      </c>
      <c r="D23" s="5">
        <v>1</v>
      </c>
      <c r="E23" s="5">
        <v>1</v>
      </c>
      <c r="F23" s="7"/>
      <c r="G23">
        <f t="shared" si="0"/>
        <v>1</v>
      </c>
      <c r="H23">
        <f t="shared" si="1"/>
        <v>1</v>
      </c>
      <c r="J23" t="s">
        <v>22</v>
      </c>
      <c r="K23">
        <f t="shared" si="2"/>
        <v>6</v>
      </c>
      <c r="L23">
        <f t="shared" si="3"/>
        <v>2</v>
      </c>
      <c r="M23">
        <f>COUNTIFS($B$4:$B$63,"="&amp;J23,$G$4:$G$63,"=1")+COUNTIFS($C$4:$C$63,"="&amp;J23,$H$4:$H$63,"=1")</f>
        <v>2</v>
      </c>
      <c r="N23">
        <f t="shared" si="4"/>
        <v>2</v>
      </c>
      <c r="O23">
        <f t="shared" si="5"/>
        <v>6</v>
      </c>
      <c r="P23">
        <f t="shared" si="6"/>
        <v>8</v>
      </c>
    </row>
    <row r="24" spans="1:16">
      <c r="A24" s="2">
        <f>input!A24</f>
        <v>40038</v>
      </c>
      <c r="B24" s="2" t="str">
        <f>input!B24</f>
        <v>Burnley</v>
      </c>
      <c r="C24" s="2" t="str">
        <f>input!C24</f>
        <v>Everton</v>
      </c>
      <c r="D24" s="5">
        <v>2</v>
      </c>
      <c r="E24" s="5">
        <v>0</v>
      </c>
      <c r="F24" s="7"/>
      <c r="G24">
        <f t="shared" si="0"/>
        <v>3</v>
      </c>
      <c r="H24">
        <f t="shared" si="1"/>
        <v>0</v>
      </c>
    </row>
    <row r="25" spans="1:16">
      <c r="A25" s="2">
        <f>input!A25</f>
        <v>40038</v>
      </c>
      <c r="B25" s="2" t="str">
        <f>input!B25</f>
        <v>Sunderland</v>
      </c>
      <c r="C25" s="2" t="str">
        <f>input!C25</f>
        <v>Arsenal</v>
      </c>
      <c r="D25" s="5">
        <v>1</v>
      </c>
      <c r="E25" s="5">
        <v>3</v>
      </c>
      <c r="F25" s="7"/>
      <c r="G25">
        <f t="shared" si="0"/>
        <v>0</v>
      </c>
      <c r="H25">
        <f t="shared" si="1"/>
        <v>3</v>
      </c>
    </row>
    <row r="26" spans="1:16">
      <c r="A26" s="2">
        <f>input!A26</f>
        <v>40038</v>
      </c>
      <c r="B26" s="2" t="str">
        <f>input!B26</f>
        <v>Man Spew</v>
      </c>
      <c r="C26" s="2" t="str">
        <f>input!C26</f>
        <v>Tottenham</v>
      </c>
      <c r="D26" s="5">
        <v>1</v>
      </c>
      <c r="E26" s="5">
        <v>2</v>
      </c>
      <c r="F26" s="7"/>
      <c r="G26">
        <f t="shared" si="0"/>
        <v>0</v>
      </c>
      <c r="H26">
        <f t="shared" si="1"/>
        <v>3</v>
      </c>
    </row>
    <row r="27" spans="1:16">
      <c r="A27" s="2">
        <f>input!A27</f>
        <v>40038</v>
      </c>
      <c r="B27" s="2" t="str">
        <f>input!B27</f>
        <v>Man City</v>
      </c>
      <c r="C27" s="2" t="str">
        <f>input!C27</f>
        <v>Hull City</v>
      </c>
      <c r="D27" s="5">
        <v>3</v>
      </c>
      <c r="E27" s="5">
        <v>2</v>
      </c>
      <c r="F27" s="7"/>
      <c r="G27">
        <f t="shared" si="0"/>
        <v>3</v>
      </c>
      <c r="H27">
        <f t="shared" si="1"/>
        <v>0</v>
      </c>
    </row>
    <row r="28" spans="1:16">
      <c r="A28" s="2">
        <f>input!A28</f>
        <v>40038</v>
      </c>
      <c r="B28" s="2" t="str">
        <f>input!B28</f>
        <v>Bolton</v>
      </c>
      <c r="C28" s="2" t="str">
        <f>input!C28</f>
        <v>Portsmouth</v>
      </c>
      <c r="D28" s="5">
        <v>0</v>
      </c>
      <c r="E28" s="5">
        <v>0</v>
      </c>
      <c r="F28" s="7"/>
      <c r="G28">
        <f t="shared" si="0"/>
        <v>1</v>
      </c>
      <c r="H28">
        <f t="shared" si="1"/>
        <v>1</v>
      </c>
    </row>
    <row r="29" spans="1:16">
      <c r="A29" s="2">
        <f>input!A29</f>
        <v>40038</v>
      </c>
      <c r="B29" s="2" t="str">
        <f>input!B29</f>
        <v>Liverpool</v>
      </c>
      <c r="C29" s="2" t="str">
        <f>input!C29</f>
        <v>Stoke City</v>
      </c>
      <c r="D29" s="5">
        <v>4</v>
      </c>
      <c r="E29" s="5">
        <v>0</v>
      </c>
      <c r="F29" s="7"/>
      <c r="G29">
        <f t="shared" si="0"/>
        <v>3</v>
      </c>
      <c r="H29">
        <f t="shared" si="1"/>
        <v>0</v>
      </c>
    </row>
    <row r="30" spans="1:16">
      <c r="A30" s="2">
        <f>input!A30</f>
        <v>40038</v>
      </c>
      <c r="B30" s="2" t="str">
        <f>input!B30</f>
        <v>Chelsea</v>
      </c>
      <c r="C30" s="2" t="str">
        <f>input!C30</f>
        <v>Wigan Ath</v>
      </c>
      <c r="D30" s="5">
        <v>6</v>
      </c>
      <c r="E30" s="5">
        <v>1</v>
      </c>
      <c r="F30" s="7"/>
      <c r="G30">
        <f t="shared" si="0"/>
        <v>3</v>
      </c>
      <c r="H30">
        <f t="shared" si="1"/>
        <v>0</v>
      </c>
    </row>
    <row r="31" spans="1:16">
      <c r="A31" s="2">
        <f>input!A31</f>
        <v>40038</v>
      </c>
      <c r="B31" s="2" t="str">
        <f>input!B31</f>
        <v>Fulham</v>
      </c>
      <c r="C31" s="2" t="str">
        <f>input!C31</f>
        <v>Blackburn</v>
      </c>
      <c r="D31" s="5">
        <v>3</v>
      </c>
      <c r="E31" s="5">
        <v>0</v>
      </c>
      <c r="F31" s="7"/>
      <c r="G31">
        <f t="shared" si="0"/>
        <v>3</v>
      </c>
      <c r="H31">
        <f t="shared" si="1"/>
        <v>0</v>
      </c>
    </row>
    <row r="32" spans="1:16">
      <c r="A32" s="2">
        <f>input!A32</f>
        <v>40038</v>
      </c>
      <c r="B32" s="2" t="str">
        <f>input!B32</f>
        <v>Birmingham City</v>
      </c>
      <c r="C32" s="2" t="str">
        <f>input!C32</f>
        <v>Aston Villa</v>
      </c>
      <c r="D32" s="5">
        <v>1</v>
      </c>
      <c r="E32" s="5">
        <v>2</v>
      </c>
      <c r="F32" s="7"/>
      <c r="G32">
        <f t="shared" si="0"/>
        <v>0</v>
      </c>
      <c r="H32">
        <f t="shared" si="1"/>
        <v>3</v>
      </c>
    </row>
    <row r="33" spans="1:8">
      <c r="A33" s="2">
        <f>input!A33</f>
        <v>40038</v>
      </c>
      <c r="B33" s="2" t="str">
        <f>input!B33</f>
        <v>Wolves</v>
      </c>
      <c r="C33" s="2" t="str">
        <f>input!C33</f>
        <v>West Ham</v>
      </c>
      <c r="D33" s="5">
        <v>1</v>
      </c>
      <c r="E33" s="5">
        <v>1</v>
      </c>
      <c r="F33" s="7"/>
      <c r="G33">
        <f t="shared" si="0"/>
        <v>1</v>
      </c>
      <c r="H33">
        <f t="shared" si="1"/>
        <v>1</v>
      </c>
    </row>
    <row r="34" spans="1:8">
      <c r="A34" s="2">
        <f>input!A34</f>
        <v>40040</v>
      </c>
      <c r="B34" s="2" t="str">
        <f>input!B34</f>
        <v>Everton</v>
      </c>
      <c r="C34" s="2" t="str">
        <f>input!C34</f>
        <v>Burnley</v>
      </c>
      <c r="D34" s="5">
        <v>0</v>
      </c>
      <c r="E34" s="5">
        <v>2</v>
      </c>
      <c r="F34" s="7"/>
      <c r="G34">
        <f t="shared" si="0"/>
        <v>0</v>
      </c>
      <c r="H34">
        <f t="shared" si="1"/>
        <v>3</v>
      </c>
    </row>
    <row r="35" spans="1:8">
      <c r="A35" s="2">
        <f>input!A35</f>
        <v>40040</v>
      </c>
      <c r="B35" s="2" t="str">
        <f>input!B35</f>
        <v>Arsenal</v>
      </c>
      <c r="C35" s="2" t="str">
        <f>input!C35</f>
        <v>Sunderland</v>
      </c>
      <c r="D35" s="5">
        <v>3</v>
      </c>
      <c r="E35" s="5">
        <v>1</v>
      </c>
      <c r="F35" s="7"/>
      <c r="G35">
        <f t="shared" si="0"/>
        <v>3</v>
      </c>
      <c r="H35">
        <f t="shared" si="1"/>
        <v>0</v>
      </c>
    </row>
    <row r="36" spans="1:8">
      <c r="A36" s="2">
        <f>input!A36</f>
        <v>40040</v>
      </c>
      <c r="B36" s="2" t="str">
        <f>input!B36</f>
        <v>Tottenham</v>
      </c>
      <c r="C36" s="2" t="str">
        <f>input!C36</f>
        <v>Man Spew</v>
      </c>
      <c r="D36" s="5">
        <v>2</v>
      </c>
      <c r="E36" s="5">
        <v>1</v>
      </c>
      <c r="F36" s="7"/>
      <c r="G36">
        <f t="shared" si="0"/>
        <v>3</v>
      </c>
      <c r="H36">
        <f t="shared" si="1"/>
        <v>0</v>
      </c>
    </row>
    <row r="37" spans="1:8">
      <c r="A37" s="2">
        <f>input!A37</f>
        <v>40040</v>
      </c>
      <c r="B37" s="2" t="str">
        <f>input!B37</f>
        <v>Hull City</v>
      </c>
      <c r="C37" s="2" t="str">
        <f>input!C37</f>
        <v>Man City</v>
      </c>
      <c r="D37" s="5">
        <v>2</v>
      </c>
      <c r="E37" s="5">
        <v>3</v>
      </c>
      <c r="F37" s="7"/>
      <c r="G37">
        <f t="shared" si="0"/>
        <v>0</v>
      </c>
      <c r="H37">
        <f t="shared" si="1"/>
        <v>3</v>
      </c>
    </row>
    <row r="38" spans="1:8">
      <c r="A38" s="2">
        <f>input!A38</f>
        <v>40040</v>
      </c>
      <c r="B38" s="2" t="str">
        <f>input!B38</f>
        <v>Portsmouth</v>
      </c>
      <c r="C38" s="2" t="str">
        <f>input!C38</f>
        <v>Bolton</v>
      </c>
      <c r="D38" s="5">
        <v>0</v>
      </c>
      <c r="E38" s="5">
        <v>0</v>
      </c>
      <c r="F38" s="7"/>
      <c r="G38">
        <f t="shared" si="0"/>
        <v>1</v>
      </c>
      <c r="H38">
        <f t="shared" si="1"/>
        <v>1</v>
      </c>
    </row>
    <row r="39" spans="1:8">
      <c r="A39" s="2">
        <f>input!A39</f>
        <v>40040</v>
      </c>
      <c r="B39" s="2" t="str">
        <f>input!B39</f>
        <v>Stoke City</v>
      </c>
      <c r="C39" s="2" t="str">
        <f>input!C39</f>
        <v>Liverpool</v>
      </c>
      <c r="D39" s="5">
        <v>0</v>
      </c>
      <c r="E39" s="5">
        <v>4</v>
      </c>
      <c r="F39" s="7"/>
      <c r="G39">
        <f t="shared" si="0"/>
        <v>0</v>
      </c>
      <c r="H39">
        <f t="shared" si="1"/>
        <v>3</v>
      </c>
    </row>
    <row r="40" spans="1:8">
      <c r="A40" s="2">
        <f>input!A40</f>
        <v>40040</v>
      </c>
      <c r="B40" s="2" t="str">
        <f>input!B40</f>
        <v>Wigan Ath</v>
      </c>
      <c r="C40" s="2" t="str">
        <f>input!C40</f>
        <v>Chelsea</v>
      </c>
      <c r="D40" s="5">
        <v>1</v>
      </c>
      <c r="E40" s="5">
        <v>6</v>
      </c>
      <c r="F40" s="7"/>
      <c r="G40">
        <f t="shared" si="0"/>
        <v>0</v>
      </c>
      <c r="H40">
        <f t="shared" si="1"/>
        <v>3</v>
      </c>
    </row>
    <row r="41" spans="1:8">
      <c r="A41" s="2">
        <f>input!A41</f>
        <v>40040</v>
      </c>
      <c r="B41" s="2" t="str">
        <f>input!B41</f>
        <v>Blackburn</v>
      </c>
      <c r="C41" s="2" t="str">
        <f>input!C41</f>
        <v>Fulham</v>
      </c>
      <c r="D41" s="5">
        <v>0</v>
      </c>
      <c r="E41" s="5">
        <v>3</v>
      </c>
      <c r="F41" s="7"/>
      <c r="G41">
        <f t="shared" si="0"/>
        <v>0</v>
      </c>
      <c r="H41">
        <f t="shared" si="1"/>
        <v>3</v>
      </c>
    </row>
    <row r="42" spans="1:8">
      <c r="A42" s="2">
        <f>input!A42</f>
        <v>40040</v>
      </c>
      <c r="B42" s="2" t="str">
        <f>input!B42</f>
        <v>Aston Villa</v>
      </c>
      <c r="C42" s="2" t="str">
        <f>input!C42</f>
        <v>Birmingham City</v>
      </c>
      <c r="D42" s="5">
        <v>2</v>
      </c>
      <c r="E42" s="5">
        <v>1</v>
      </c>
      <c r="F42" s="7"/>
      <c r="G42">
        <f t="shared" si="0"/>
        <v>3</v>
      </c>
      <c r="H42">
        <f t="shared" si="1"/>
        <v>0</v>
      </c>
    </row>
    <row r="43" spans="1:8">
      <c r="A43" s="2">
        <f>input!A43</f>
        <v>40040</v>
      </c>
      <c r="B43" s="2" t="str">
        <f>input!B43</f>
        <v>West Ham</v>
      </c>
      <c r="C43" s="2" t="str">
        <f>input!C43</f>
        <v>Wolves</v>
      </c>
      <c r="D43" s="5">
        <v>1</v>
      </c>
      <c r="E43" s="5">
        <v>1</v>
      </c>
      <c r="F43" s="7"/>
      <c r="G43">
        <f t="shared" si="0"/>
        <v>1</v>
      </c>
      <c r="H43">
        <f t="shared" si="1"/>
        <v>1</v>
      </c>
    </row>
    <row r="44" spans="1:8">
      <c r="A44" s="2">
        <f>input!A44</f>
        <v>40043</v>
      </c>
      <c r="B44" s="2" t="str">
        <f>input!B44</f>
        <v>Burnley</v>
      </c>
      <c r="C44" s="2" t="str">
        <f>input!C44</f>
        <v>Arsenal</v>
      </c>
      <c r="D44" s="5">
        <v>2</v>
      </c>
      <c r="E44" s="5">
        <v>0</v>
      </c>
      <c r="F44" s="7"/>
      <c r="G44">
        <f t="shared" si="0"/>
        <v>3</v>
      </c>
      <c r="H44">
        <f t="shared" si="1"/>
        <v>0</v>
      </c>
    </row>
    <row r="45" spans="1:8">
      <c r="A45" s="2">
        <f>input!A45</f>
        <v>40043</v>
      </c>
      <c r="B45" s="2" t="str">
        <f>input!B45</f>
        <v>Sunderland</v>
      </c>
      <c r="C45" s="2" t="str">
        <f>input!C45</f>
        <v>Tottenham</v>
      </c>
      <c r="D45" s="5">
        <v>1</v>
      </c>
      <c r="E45" s="5">
        <v>3</v>
      </c>
      <c r="F45" s="7"/>
      <c r="G45">
        <f t="shared" si="0"/>
        <v>0</v>
      </c>
      <c r="H45">
        <f t="shared" si="1"/>
        <v>3</v>
      </c>
    </row>
    <row r="46" spans="1:8">
      <c r="A46" s="2">
        <f>input!A46</f>
        <v>40043</v>
      </c>
      <c r="B46" s="2" t="str">
        <f>input!B46</f>
        <v>Man Spew</v>
      </c>
      <c r="C46" s="2" t="str">
        <f>input!C46</f>
        <v>Hull City</v>
      </c>
      <c r="D46" s="5">
        <v>1</v>
      </c>
      <c r="E46" s="5">
        <v>2</v>
      </c>
      <c r="F46" s="7"/>
      <c r="G46">
        <f t="shared" si="0"/>
        <v>0</v>
      </c>
      <c r="H46">
        <f t="shared" si="1"/>
        <v>3</v>
      </c>
    </row>
    <row r="47" spans="1:8">
      <c r="A47" s="2">
        <f>input!A47</f>
        <v>40043</v>
      </c>
      <c r="B47" s="2" t="str">
        <f>input!B47</f>
        <v>Man City</v>
      </c>
      <c r="C47" s="2" t="str">
        <f>input!C47</f>
        <v>Portsmouth</v>
      </c>
      <c r="D47" s="5">
        <v>3</v>
      </c>
      <c r="E47" s="5">
        <v>2</v>
      </c>
      <c r="F47" s="7"/>
      <c r="G47">
        <f t="shared" si="0"/>
        <v>3</v>
      </c>
      <c r="H47">
        <f t="shared" si="1"/>
        <v>0</v>
      </c>
    </row>
    <row r="48" spans="1:8">
      <c r="A48" s="2">
        <f>input!A48</f>
        <v>40043</v>
      </c>
      <c r="B48" s="2" t="str">
        <f>input!B48</f>
        <v>Bolton</v>
      </c>
      <c r="C48" s="2" t="str">
        <f>input!C48</f>
        <v>Stoke City</v>
      </c>
      <c r="D48" s="5">
        <v>0</v>
      </c>
      <c r="E48" s="5">
        <v>0</v>
      </c>
      <c r="F48" s="7"/>
      <c r="G48">
        <f t="shared" si="0"/>
        <v>1</v>
      </c>
      <c r="H48">
        <f t="shared" si="1"/>
        <v>1</v>
      </c>
    </row>
    <row r="49" spans="1:8">
      <c r="A49" s="2">
        <f>input!A49</f>
        <v>40043</v>
      </c>
      <c r="B49" s="2" t="str">
        <f>input!B49</f>
        <v>Liverpool</v>
      </c>
      <c r="C49" s="2" t="str">
        <f>input!C49</f>
        <v>Wigan Ath</v>
      </c>
      <c r="D49" s="5">
        <v>4</v>
      </c>
      <c r="E49" s="5">
        <v>0</v>
      </c>
      <c r="F49" s="7"/>
      <c r="G49">
        <f t="shared" si="0"/>
        <v>3</v>
      </c>
      <c r="H49">
        <f t="shared" si="1"/>
        <v>0</v>
      </c>
    </row>
    <row r="50" spans="1:8">
      <c r="A50" s="2">
        <f>input!A50</f>
        <v>40043</v>
      </c>
      <c r="B50" s="2" t="str">
        <f>input!B50</f>
        <v>Chelsea</v>
      </c>
      <c r="C50" s="2" t="str">
        <f>input!C50</f>
        <v>Blackburn</v>
      </c>
      <c r="D50" s="5">
        <v>6</v>
      </c>
      <c r="E50" s="5">
        <v>1</v>
      </c>
      <c r="F50" s="7"/>
      <c r="G50">
        <f t="shared" si="0"/>
        <v>3</v>
      </c>
      <c r="H50">
        <f t="shared" si="1"/>
        <v>0</v>
      </c>
    </row>
    <row r="51" spans="1:8">
      <c r="A51" s="2">
        <f>input!A51</f>
        <v>40043</v>
      </c>
      <c r="B51" s="2" t="str">
        <f>input!B51</f>
        <v>Fulham</v>
      </c>
      <c r="C51" s="2" t="str">
        <f>input!C51</f>
        <v>Aston Villa</v>
      </c>
      <c r="D51" s="5">
        <v>3</v>
      </c>
      <c r="E51" s="5">
        <v>0</v>
      </c>
      <c r="F51" s="7"/>
      <c r="G51">
        <f t="shared" si="0"/>
        <v>3</v>
      </c>
      <c r="H51">
        <f t="shared" si="1"/>
        <v>0</v>
      </c>
    </row>
    <row r="52" spans="1:8">
      <c r="A52" s="2">
        <f>input!A52</f>
        <v>40043</v>
      </c>
      <c r="B52" s="2" t="str">
        <f>input!B52</f>
        <v>Birmingham City</v>
      </c>
      <c r="C52" s="2" t="str">
        <f>input!C52</f>
        <v>West Ham</v>
      </c>
      <c r="D52" s="5">
        <v>1</v>
      </c>
      <c r="E52" s="5">
        <v>2</v>
      </c>
      <c r="F52" s="7"/>
      <c r="G52">
        <f t="shared" si="0"/>
        <v>0</v>
      </c>
      <c r="H52">
        <f t="shared" si="1"/>
        <v>3</v>
      </c>
    </row>
    <row r="53" spans="1:8">
      <c r="A53" s="2">
        <f>input!A53</f>
        <v>40043</v>
      </c>
      <c r="B53" s="2" t="str">
        <f>input!B53</f>
        <v>Wolves</v>
      </c>
      <c r="C53" s="2" t="str">
        <f>input!C53</f>
        <v>Everton</v>
      </c>
      <c r="D53" s="5">
        <v>1</v>
      </c>
      <c r="E53" s="5">
        <v>1</v>
      </c>
      <c r="F53" s="7"/>
      <c r="G53">
        <f t="shared" si="0"/>
        <v>1</v>
      </c>
      <c r="H53">
        <f t="shared" si="1"/>
        <v>1</v>
      </c>
    </row>
    <row r="54" spans="1:8">
      <c r="A54" s="2">
        <f>input!A54</f>
        <v>40047</v>
      </c>
      <c r="B54" s="2" t="str">
        <f>input!B54</f>
        <v>Arsenal</v>
      </c>
      <c r="C54" s="2" t="str">
        <f>input!C54</f>
        <v>Burnley</v>
      </c>
      <c r="D54" s="5">
        <v>0</v>
      </c>
      <c r="E54" s="5">
        <v>2</v>
      </c>
      <c r="F54" s="7"/>
      <c r="G54">
        <f t="shared" si="0"/>
        <v>0</v>
      </c>
      <c r="H54">
        <f t="shared" si="1"/>
        <v>3</v>
      </c>
    </row>
    <row r="55" spans="1:8">
      <c r="A55" s="2">
        <f>input!A55</f>
        <v>40047</v>
      </c>
      <c r="B55" s="2" t="str">
        <f>input!B55</f>
        <v>Tottenham</v>
      </c>
      <c r="C55" s="2" t="str">
        <f>input!C55</f>
        <v>Sunderland</v>
      </c>
      <c r="D55" s="5">
        <v>3</v>
      </c>
      <c r="E55" s="5">
        <v>1</v>
      </c>
      <c r="F55" s="7"/>
      <c r="G55">
        <f t="shared" si="0"/>
        <v>3</v>
      </c>
      <c r="H55">
        <f t="shared" si="1"/>
        <v>0</v>
      </c>
    </row>
    <row r="56" spans="1:8">
      <c r="A56" s="2">
        <f>input!A56</f>
        <v>40047</v>
      </c>
      <c r="B56" s="2" t="str">
        <f>input!B56</f>
        <v>Hull City</v>
      </c>
      <c r="C56" s="2" t="str">
        <f>input!C56</f>
        <v>Man Spew</v>
      </c>
      <c r="D56" s="5">
        <v>2</v>
      </c>
      <c r="E56" s="5">
        <v>1</v>
      </c>
      <c r="F56" s="7"/>
      <c r="G56">
        <f t="shared" si="0"/>
        <v>3</v>
      </c>
      <c r="H56">
        <f t="shared" si="1"/>
        <v>0</v>
      </c>
    </row>
    <row r="57" spans="1:8">
      <c r="A57" s="2">
        <f>input!A57</f>
        <v>40047</v>
      </c>
      <c r="B57" s="2" t="str">
        <f>input!B57</f>
        <v>Portsmouth</v>
      </c>
      <c r="C57" s="2" t="str">
        <f>input!C57</f>
        <v>Man City</v>
      </c>
      <c r="D57" s="5">
        <v>2</v>
      </c>
      <c r="E57" s="5">
        <v>3</v>
      </c>
      <c r="F57" s="7"/>
      <c r="G57">
        <f t="shared" si="0"/>
        <v>0</v>
      </c>
      <c r="H57">
        <f t="shared" si="1"/>
        <v>3</v>
      </c>
    </row>
    <row r="58" spans="1:8">
      <c r="A58" s="2">
        <f>input!A58</f>
        <v>40047</v>
      </c>
      <c r="B58" s="2" t="str">
        <f>input!B58</f>
        <v>Stoke City</v>
      </c>
      <c r="C58" s="2" t="str">
        <f>input!C58</f>
        <v>Bolton</v>
      </c>
      <c r="D58" s="5">
        <v>0</v>
      </c>
      <c r="E58" s="5">
        <v>0</v>
      </c>
      <c r="F58" s="7"/>
      <c r="G58">
        <f t="shared" si="0"/>
        <v>1</v>
      </c>
      <c r="H58">
        <f t="shared" si="1"/>
        <v>1</v>
      </c>
    </row>
    <row r="59" spans="1:8">
      <c r="A59" s="2">
        <f>input!A59</f>
        <v>40047</v>
      </c>
      <c r="B59" s="2" t="str">
        <f>input!B59</f>
        <v>Wigan Ath</v>
      </c>
      <c r="C59" s="2" t="str">
        <f>input!C59</f>
        <v>Liverpool</v>
      </c>
      <c r="D59" s="5">
        <v>0</v>
      </c>
      <c r="E59" s="5">
        <v>4</v>
      </c>
      <c r="F59" s="7"/>
      <c r="G59">
        <f t="shared" si="0"/>
        <v>0</v>
      </c>
      <c r="H59">
        <f t="shared" si="1"/>
        <v>3</v>
      </c>
    </row>
    <row r="60" spans="1:8">
      <c r="A60" s="2">
        <f>input!A60</f>
        <v>40047</v>
      </c>
      <c r="B60" s="2" t="str">
        <f>input!B60</f>
        <v>Blackburn</v>
      </c>
      <c r="C60" s="2" t="str">
        <f>input!C60</f>
        <v>Chelsea</v>
      </c>
      <c r="D60" s="5">
        <v>1</v>
      </c>
      <c r="E60" s="5">
        <v>6</v>
      </c>
      <c r="F60" s="7"/>
      <c r="G60">
        <f t="shared" si="0"/>
        <v>0</v>
      </c>
      <c r="H60">
        <f t="shared" si="1"/>
        <v>3</v>
      </c>
    </row>
    <row r="61" spans="1:8">
      <c r="A61" s="2">
        <f>input!A61</f>
        <v>40047</v>
      </c>
      <c r="B61" s="2" t="str">
        <f>input!B61</f>
        <v>Aston Villa</v>
      </c>
      <c r="C61" s="2" t="str">
        <f>input!C61</f>
        <v>Fulham</v>
      </c>
      <c r="D61" s="5">
        <v>0</v>
      </c>
      <c r="E61" s="5">
        <v>3</v>
      </c>
      <c r="F61" s="7"/>
      <c r="G61">
        <f t="shared" si="0"/>
        <v>0</v>
      </c>
      <c r="H61">
        <f t="shared" si="1"/>
        <v>3</v>
      </c>
    </row>
    <row r="62" spans="1:8">
      <c r="A62" s="2">
        <f>input!A62</f>
        <v>40047</v>
      </c>
      <c r="B62" s="2" t="str">
        <f>input!B62</f>
        <v>West Ham</v>
      </c>
      <c r="C62" s="2" t="str">
        <f>input!C62</f>
        <v>Birmingham City</v>
      </c>
      <c r="D62" s="5">
        <v>2</v>
      </c>
      <c r="E62" s="5">
        <v>1</v>
      </c>
      <c r="F62" s="7"/>
      <c r="G62">
        <f t="shared" si="0"/>
        <v>3</v>
      </c>
      <c r="H62">
        <f t="shared" si="1"/>
        <v>0</v>
      </c>
    </row>
    <row r="63" spans="1:8">
      <c r="A63" s="2">
        <f>input!A63</f>
        <v>40047</v>
      </c>
      <c r="B63" s="2" t="str">
        <f>input!B63</f>
        <v>Everton</v>
      </c>
      <c r="C63" s="2" t="str">
        <f>input!C63</f>
        <v>Wolves</v>
      </c>
      <c r="D63" s="5">
        <v>1</v>
      </c>
      <c r="E63" s="5">
        <v>1</v>
      </c>
      <c r="F63" s="7"/>
      <c r="G63">
        <f t="shared" si="0"/>
        <v>1</v>
      </c>
      <c r="H63">
        <f t="shared" si="1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S63"/>
  <sheetViews>
    <sheetView workbookViewId="0"/>
  </sheetViews>
  <sheetFormatPr defaultRowHeight="15"/>
  <cols>
    <col min="1" max="1" width="10.7109375" bestFit="1" customWidth="1"/>
    <col min="2" max="2" width="15.7109375" bestFit="1" customWidth="1"/>
    <col min="3" max="3" width="11.42578125" bestFit="1" customWidth="1"/>
    <col min="4" max="4" width="11.5703125" style="5" bestFit="1" customWidth="1"/>
    <col min="5" max="5" width="11.140625" style="5" bestFit="1" customWidth="1"/>
    <col min="6" max="6" width="12.28515625" bestFit="1" customWidth="1"/>
    <col min="7" max="7" width="11.85546875" bestFit="1" customWidth="1"/>
    <col min="8" max="8" width="10.42578125" style="5" bestFit="1" customWidth="1"/>
    <col min="9" max="9" width="10" style="5" bestFit="1" customWidth="1"/>
    <col min="10" max="10" width="8.42578125" style="5" bestFit="1" customWidth="1"/>
    <col min="11" max="11" width="7" style="5" bestFit="1" customWidth="1"/>
    <col min="12" max="12" width="1.28515625" customWidth="1"/>
    <col min="13" max="13" width="15.7109375" bestFit="1" customWidth="1"/>
    <col min="14" max="14" width="7" bestFit="1" customWidth="1"/>
    <col min="15" max="15" width="5.28515625" bestFit="1" customWidth="1"/>
    <col min="16" max="16" width="6.7109375" bestFit="1" customWidth="1"/>
    <col min="17" max="17" width="4.5703125" bestFit="1" customWidth="1"/>
    <col min="18" max="18" width="3.7109375" bestFit="1" customWidth="1"/>
    <col min="19" max="19" width="6.5703125" bestFit="1" customWidth="1"/>
  </cols>
  <sheetData>
    <row r="1" spans="1:19">
      <c r="A1" s="1" t="s">
        <v>0</v>
      </c>
    </row>
    <row r="3" spans="1:19">
      <c r="A3" s="1" t="s">
        <v>23</v>
      </c>
      <c r="B3" s="1" t="s">
        <v>1</v>
      </c>
      <c r="C3" s="1" t="s">
        <v>2</v>
      </c>
      <c r="D3" s="6" t="s">
        <v>25</v>
      </c>
      <c r="E3" s="6" t="s">
        <v>26</v>
      </c>
      <c r="F3" s="1" t="s">
        <v>29</v>
      </c>
      <c r="G3" s="1" t="s">
        <v>30</v>
      </c>
      <c r="H3" s="6" t="s">
        <v>27</v>
      </c>
      <c r="I3" s="6" t="s">
        <v>36</v>
      </c>
      <c r="J3" s="6" t="s">
        <v>37</v>
      </c>
      <c r="K3" s="6" t="s">
        <v>38</v>
      </c>
      <c r="L3" s="1"/>
      <c r="N3" s="6" t="s">
        <v>31</v>
      </c>
      <c r="O3" s="6" t="s">
        <v>32</v>
      </c>
      <c r="P3" s="6" t="s">
        <v>33</v>
      </c>
      <c r="Q3" s="6" t="s">
        <v>34</v>
      </c>
      <c r="R3" s="6" t="s">
        <v>35</v>
      </c>
      <c r="S3" s="6" t="s">
        <v>28</v>
      </c>
    </row>
    <row r="4" spans="1:19">
      <c r="A4" s="2">
        <v>40026</v>
      </c>
      <c r="B4" t="s">
        <v>3</v>
      </c>
      <c r="C4" t="s">
        <v>13</v>
      </c>
      <c r="D4" s="5">
        <v>2</v>
      </c>
      <c r="E4" s="5">
        <v>0</v>
      </c>
      <c r="F4">
        <f>IF(AND($D4-$E4=0,$D4=0),1,IF(AND($D4-$E4=0,$D4&gt;0),1,IF($D4&gt;$E4,3,0)))</f>
        <v>3</v>
      </c>
      <c r="G4">
        <f>IF(AND($D4-$E4=0,$D4=0),1,IF(AND($D4-$E4=0,$D4&gt;0),1,IF($D4&lt;$E4,3,0)))</f>
        <v>0</v>
      </c>
      <c r="H4" s="5">
        <f>IF(D4&gt;E4,1,"")</f>
        <v>1</v>
      </c>
      <c r="I4" s="5" t="str">
        <f>IF(D4&lt;E4,1,"")</f>
        <v/>
      </c>
      <c r="J4" s="5" t="str">
        <f>IF(AND(D4=E4,D4=0),1,"")</f>
        <v/>
      </c>
      <c r="K4" s="5" t="str">
        <f>IF(AND(D4=E4,D4&gt;0),1,"")</f>
        <v/>
      </c>
      <c r="M4" t="s">
        <v>3</v>
      </c>
      <c r="N4">
        <f t="shared" ref="N4:N23" si="0">COUNTIF($B$4:$C$63,"Burnley")</f>
        <v>6</v>
      </c>
      <c r="O4">
        <f>SUMIFS($H$4:$I$63,$B$4:$C$63,"="&amp;M4)</f>
        <v>6</v>
      </c>
      <c r="P4">
        <f>SUMIFS($J$4:$K$63,$B$4:$C$63,"="&amp;M4)</f>
        <v>0</v>
      </c>
      <c r="Q4">
        <f>N4-(O4+P4)</f>
        <v>0</v>
      </c>
      <c r="R4">
        <f>SUMIFS($D$4:$E$63,$B$4:$C$63,"="&amp;M4)</f>
        <v>12</v>
      </c>
      <c r="S4">
        <f>SUMIFS($F$4:$G$63,$B$4:$C$63,"="&amp;M4)</f>
        <v>18</v>
      </c>
    </row>
    <row r="5" spans="1:19">
      <c r="A5" s="2">
        <v>40026</v>
      </c>
      <c r="B5" t="s">
        <v>4</v>
      </c>
      <c r="C5" t="s">
        <v>14</v>
      </c>
      <c r="D5" s="5">
        <v>1</v>
      </c>
      <c r="E5" s="5">
        <v>3</v>
      </c>
      <c r="F5">
        <f t="shared" ref="F5:F63" si="1">IF(AND($D5-$E5=0,$D5=0),1,IF(AND($D5-$E5=0,$D5&gt;0),1,IF($D5&gt;$E5,3,0)))</f>
        <v>0</v>
      </c>
      <c r="G5">
        <f t="shared" ref="G5:G63" si="2">IF(AND($D5-$E5=0,$D5=0),1,IF(AND($D5-$E5=0,$D5&gt;0),1,IF($D5&lt;$E5,3,0)))</f>
        <v>3</v>
      </c>
      <c r="H5" s="5" t="str">
        <f t="shared" ref="H5:H63" si="3">IF(D5&gt;E5,1,"")</f>
        <v/>
      </c>
      <c r="I5" s="5">
        <f t="shared" ref="I5:I63" si="4">IF(D5&lt;E5,1,"")</f>
        <v>1</v>
      </c>
      <c r="J5" s="5" t="str">
        <f t="shared" ref="J5:J63" si="5">IF(AND(D5=E5,D5=0),1,"")</f>
        <v/>
      </c>
      <c r="K5" s="5" t="str">
        <f t="shared" ref="K5:K63" si="6">IF(AND(D5=E5,D5&gt;0),1,"")</f>
        <v/>
      </c>
      <c r="M5" t="s">
        <v>4</v>
      </c>
      <c r="N5">
        <f t="shared" si="0"/>
        <v>6</v>
      </c>
      <c r="O5">
        <f t="shared" ref="O5:O23" si="7">SUMIFS($H$4:$I$63,$B$4:$C$63,"="&amp;M5)</f>
        <v>0</v>
      </c>
      <c r="P5">
        <f t="shared" ref="P5:P23" si="8">SUMIFS($J$4:$K$63,$B$4:$C$63,"="&amp;M5)</f>
        <v>0</v>
      </c>
      <c r="Q5">
        <f t="shared" ref="Q5:Q23" si="9">N5-(O5+P5)</f>
        <v>6</v>
      </c>
      <c r="R5">
        <f t="shared" ref="R5:R23" si="10">SUMIFS($D$4:$E$63,$B$4:$C$63,"="&amp;M5)</f>
        <v>6</v>
      </c>
      <c r="S5">
        <f t="shared" ref="S5:S23" si="11">SUMIFS($F$4:$G$63,$B$4:$C$63,"="&amp;M5)</f>
        <v>0</v>
      </c>
    </row>
    <row r="6" spans="1:19">
      <c r="A6" s="2">
        <v>40026</v>
      </c>
      <c r="B6" t="s">
        <v>11</v>
      </c>
      <c r="C6" t="s">
        <v>15</v>
      </c>
      <c r="D6" s="5">
        <v>1</v>
      </c>
      <c r="E6" s="5">
        <v>2</v>
      </c>
      <c r="F6">
        <f t="shared" si="1"/>
        <v>0</v>
      </c>
      <c r="G6">
        <f t="shared" si="2"/>
        <v>3</v>
      </c>
      <c r="H6" s="5" t="str">
        <f t="shared" si="3"/>
        <v/>
      </c>
      <c r="I6" s="5">
        <f t="shared" si="4"/>
        <v>1</v>
      </c>
      <c r="J6" s="5" t="str">
        <f t="shared" si="5"/>
        <v/>
      </c>
      <c r="K6" s="5" t="str">
        <f t="shared" si="6"/>
        <v/>
      </c>
      <c r="M6" t="s">
        <v>11</v>
      </c>
      <c r="N6">
        <f t="shared" si="0"/>
        <v>6</v>
      </c>
      <c r="O6">
        <f t="shared" si="7"/>
        <v>0</v>
      </c>
      <c r="P6">
        <f t="shared" si="8"/>
        <v>0</v>
      </c>
      <c r="Q6">
        <f t="shared" si="9"/>
        <v>6</v>
      </c>
      <c r="R6">
        <f t="shared" si="10"/>
        <v>6</v>
      </c>
      <c r="S6">
        <f t="shared" si="11"/>
        <v>0</v>
      </c>
    </row>
    <row r="7" spans="1:19">
      <c r="A7" s="2">
        <v>40026</v>
      </c>
      <c r="B7" t="s">
        <v>5</v>
      </c>
      <c r="C7" t="s">
        <v>16</v>
      </c>
      <c r="D7" s="5">
        <v>3</v>
      </c>
      <c r="E7" s="5">
        <v>2</v>
      </c>
      <c r="F7">
        <f t="shared" si="1"/>
        <v>3</v>
      </c>
      <c r="G7">
        <f t="shared" si="2"/>
        <v>0</v>
      </c>
      <c r="H7" s="5">
        <f t="shared" si="3"/>
        <v>1</v>
      </c>
      <c r="I7" s="5" t="str">
        <f t="shared" si="4"/>
        <v/>
      </c>
      <c r="J7" s="5" t="str">
        <f t="shared" si="5"/>
        <v/>
      </c>
      <c r="K7" s="5" t="str">
        <f t="shared" si="6"/>
        <v/>
      </c>
      <c r="M7" t="s">
        <v>5</v>
      </c>
      <c r="N7">
        <f t="shared" si="0"/>
        <v>6</v>
      </c>
      <c r="O7">
        <f t="shared" si="7"/>
        <v>6</v>
      </c>
      <c r="P7">
        <f t="shared" si="8"/>
        <v>0</v>
      </c>
      <c r="Q7">
        <f t="shared" si="9"/>
        <v>0</v>
      </c>
      <c r="R7">
        <f t="shared" si="10"/>
        <v>18</v>
      </c>
      <c r="S7">
        <f t="shared" si="11"/>
        <v>18</v>
      </c>
    </row>
    <row r="8" spans="1:19">
      <c r="A8" s="2">
        <v>40026</v>
      </c>
      <c r="B8" t="s">
        <v>6</v>
      </c>
      <c r="C8" t="s">
        <v>17</v>
      </c>
      <c r="D8" s="5">
        <v>0</v>
      </c>
      <c r="E8" s="5">
        <v>0</v>
      </c>
      <c r="F8">
        <f t="shared" si="1"/>
        <v>1</v>
      </c>
      <c r="G8">
        <f t="shared" si="2"/>
        <v>1</v>
      </c>
      <c r="H8" s="5" t="str">
        <f t="shared" si="3"/>
        <v/>
      </c>
      <c r="I8" s="5" t="str">
        <f t="shared" si="4"/>
        <v/>
      </c>
      <c r="J8" s="5">
        <f t="shared" si="5"/>
        <v>1</v>
      </c>
      <c r="K8" s="5" t="str">
        <f t="shared" si="6"/>
        <v/>
      </c>
      <c r="M8" t="s">
        <v>6</v>
      </c>
      <c r="N8">
        <f t="shared" si="0"/>
        <v>6</v>
      </c>
      <c r="O8">
        <f t="shared" si="7"/>
        <v>0</v>
      </c>
      <c r="P8">
        <f t="shared" si="8"/>
        <v>3</v>
      </c>
      <c r="Q8">
        <f t="shared" si="9"/>
        <v>3</v>
      </c>
      <c r="R8">
        <f t="shared" si="10"/>
        <v>0</v>
      </c>
      <c r="S8">
        <f t="shared" si="11"/>
        <v>6</v>
      </c>
    </row>
    <row r="9" spans="1:19">
      <c r="A9" s="2">
        <v>40026</v>
      </c>
      <c r="B9" t="s">
        <v>7</v>
      </c>
      <c r="C9" t="s">
        <v>18</v>
      </c>
      <c r="D9" s="5">
        <v>4</v>
      </c>
      <c r="E9" s="5">
        <v>0</v>
      </c>
      <c r="F9">
        <f t="shared" si="1"/>
        <v>3</v>
      </c>
      <c r="G9">
        <f t="shared" si="2"/>
        <v>0</v>
      </c>
      <c r="H9" s="5">
        <f t="shared" si="3"/>
        <v>1</v>
      </c>
      <c r="I9" s="5" t="str">
        <f t="shared" si="4"/>
        <v/>
      </c>
      <c r="J9" s="5" t="str">
        <f t="shared" si="5"/>
        <v/>
      </c>
      <c r="K9" s="5" t="str">
        <f t="shared" si="6"/>
        <v/>
      </c>
      <c r="M9" t="s">
        <v>7</v>
      </c>
      <c r="N9">
        <f t="shared" si="0"/>
        <v>6</v>
      </c>
      <c r="O9">
        <f t="shared" si="7"/>
        <v>6</v>
      </c>
      <c r="P9">
        <f t="shared" si="8"/>
        <v>0</v>
      </c>
      <c r="Q9">
        <f t="shared" si="9"/>
        <v>0</v>
      </c>
      <c r="R9">
        <f t="shared" si="10"/>
        <v>24</v>
      </c>
      <c r="S9">
        <f t="shared" si="11"/>
        <v>18</v>
      </c>
    </row>
    <row r="10" spans="1:19">
      <c r="A10" s="2">
        <v>40026</v>
      </c>
      <c r="B10" t="s">
        <v>8</v>
      </c>
      <c r="C10" t="s">
        <v>19</v>
      </c>
      <c r="D10" s="5">
        <v>6</v>
      </c>
      <c r="E10" s="5">
        <v>1</v>
      </c>
      <c r="F10">
        <f t="shared" si="1"/>
        <v>3</v>
      </c>
      <c r="G10">
        <f t="shared" si="2"/>
        <v>0</v>
      </c>
      <c r="H10" s="5">
        <f t="shared" si="3"/>
        <v>1</v>
      </c>
      <c r="I10" s="5" t="str">
        <f t="shared" si="4"/>
        <v/>
      </c>
      <c r="J10" s="5" t="str">
        <f t="shared" si="5"/>
        <v/>
      </c>
      <c r="K10" s="5" t="str">
        <f t="shared" si="6"/>
        <v/>
      </c>
      <c r="M10" t="s">
        <v>8</v>
      </c>
      <c r="N10">
        <f t="shared" si="0"/>
        <v>6</v>
      </c>
      <c r="O10">
        <f t="shared" si="7"/>
        <v>6</v>
      </c>
      <c r="P10">
        <f t="shared" si="8"/>
        <v>0</v>
      </c>
      <c r="Q10">
        <f t="shared" si="9"/>
        <v>0</v>
      </c>
      <c r="R10">
        <f t="shared" si="10"/>
        <v>36</v>
      </c>
      <c r="S10">
        <f t="shared" si="11"/>
        <v>18</v>
      </c>
    </row>
    <row r="11" spans="1:19">
      <c r="A11" s="2">
        <v>40026</v>
      </c>
      <c r="B11" t="s">
        <v>9</v>
      </c>
      <c r="C11" t="s">
        <v>20</v>
      </c>
      <c r="D11" s="5">
        <v>3</v>
      </c>
      <c r="E11" s="5">
        <v>0</v>
      </c>
      <c r="F11">
        <f t="shared" si="1"/>
        <v>3</v>
      </c>
      <c r="G11">
        <f t="shared" si="2"/>
        <v>0</v>
      </c>
      <c r="H11" s="5">
        <f t="shared" si="3"/>
        <v>1</v>
      </c>
      <c r="I11" s="5" t="str">
        <f t="shared" si="4"/>
        <v/>
      </c>
      <c r="J11" s="5" t="str">
        <f t="shared" si="5"/>
        <v/>
      </c>
      <c r="K11" s="5" t="str">
        <f t="shared" si="6"/>
        <v/>
      </c>
      <c r="M11" t="s">
        <v>9</v>
      </c>
      <c r="N11">
        <f t="shared" si="0"/>
        <v>6</v>
      </c>
      <c r="O11">
        <f t="shared" si="7"/>
        <v>6</v>
      </c>
      <c r="P11">
        <f t="shared" si="8"/>
        <v>0</v>
      </c>
      <c r="Q11">
        <f t="shared" si="9"/>
        <v>0</v>
      </c>
      <c r="R11">
        <f t="shared" si="10"/>
        <v>18</v>
      </c>
      <c r="S11">
        <f t="shared" si="11"/>
        <v>18</v>
      </c>
    </row>
    <row r="12" spans="1:19">
      <c r="A12" s="2">
        <v>40026</v>
      </c>
      <c r="B12" t="s">
        <v>10</v>
      </c>
      <c r="C12" t="s">
        <v>21</v>
      </c>
      <c r="D12" s="5">
        <v>1</v>
      </c>
      <c r="E12" s="5">
        <v>2</v>
      </c>
      <c r="F12">
        <f t="shared" si="1"/>
        <v>0</v>
      </c>
      <c r="G12">
        <f t="shared" si="2"/>
        <v>3</v>
      </c>
      <c r="H12" s="5" t="str">
        <f t="shared" si="3"/>
        <v/>
      </c>
      <c r="I12" s="5">
        <f t="shared" si="4"/>
        <v>1</v>
      </c>
      <c r="J12" s="5" t="str">
        <f t="shared" si="5"/>
        <v/>
      </c>
      <c r="K12" s="5" t="str">
        <f t="shared" si="6"/>
        <v/>
      </c>
      <c r="M12" t="s">
        <v>10</v>
      </c>
      <c r="N12">
        <f t="shared" si="0"/>
        <v>6</v>
      </c>
      <c r="O12">
        <f t="shared" si="7"/>
        <v>0</v>
      </c>
      <c r="P12">
        <f t="shared" si="8"/>
        <v>0</v>
      </c>
      <c r="Q12">
        <f t="shared" si="9"/>
        <v>6</v>
      </c>
      <c r="R12">
        <f t="shared" si="10"/>
        <v>6</v>
      </c>
      <c r="S12">
        <f t="shared" si="11"/>
        <v>0</v>
      </c>
    </row>
    <row r="13" spans="1:19">
      <c r="A13" s="2">
        <v>40026</v>
      </c>
      <c r="B13" t="s">
        <v>12</v>
      </c>
      <c r="C13" t="s">
        <v>22</v>
      </c>
      <c r="D13" s="5">
        <v>1</v>
      </c>
      <c r="E13" s="5">
        <v>1</v>
      </c>
      <c r="F13">
        <f t="shared" si="1"/>
        <v>1</v>
      </c>
      <c r="G13">
        <f t="shared" si="2"/>
        <v>1</v>
      </c>
      <c r="H13" s="5" t="str">
        <f t="shared" si="3"/>
        <v/>
      </c>
      <c r="I13" s="5" t="str">
        <f t="shared" si="4"/>
        <v/>
      </c>
      <c r="J13" s="5" t="str">
        <f t="shared" si="5"/>
        <v/>
      </c>
      <c r="K13" s="5">
        <f t="shared" si="6"/>
        <v>1</v>
      </c>
      <c r="M13" t="s">
        <v>12</v>
      </c>
      <c r="N13">
        <f t="shared" si="0"/>
        <v>6</v>
      </c>
      <c r="O13">
        <f t="shared" si="7"/>
        <v>0</v>
      </c>
      <c r="P13">
        <f t="shared" si="8"/>
        <v>3</v>
      </c>
      <c r="Q13">
        <f t="shared" si="9"/>
        <v>3</v>
      </c>
      <c r="R13">
        <f t="shared" si="10"/>
        <v>6</v>
      </c>
      <c r="S13">
        <f t="shared" si="11"/>
        <v>6</v>
      </c>
    </row>
    <row r="14" spans="1:19">
      <c r="A14" s="2">
        <f>$A$4+7</f>
        <v>40033</v>
      </c>
      <c r="B14" t="s">
        <v>13</v>
      </c>
      <c r="C14" t="s">
        <v>3</v>
      </c>
      <c r="D14" s="5">
        <v>0</v>
      </c>
      <c r="E14" s="5">
        <v>2</v>
      </c>
      <c r="F14">
        <f t="shared" si="1"/>
        <v>0</v>
      </c>
      <c r="G14">
        <f t="shared" si="2"/>
        <v>3</v>
      </c>
      <c r="H14" s="5" t="str">
        <f t="shared" si="3"/>
        <v/>
      </c>
      <c r="I14" s="5">
        <f t="shared" si="4"/>
        <v>1</v>
      </c>
      <c r="J14" s="5" t="str">
        <f t="shared" si="5"/>
        <v/>
      </c>
      <c r="K14" s="5" t="str">
        <f t="shared" si="6"/>
        <v/>
      </c>
      <c r="M14" t="s">
        <v>13</v>
      </c>
      <c r="N14">
        <f t="shared" si="0"/>
        <v>6</v>
      </c>
      <c r="O14">
        <f t="shared" si="7"/>
        <v>2</v>
      </c>
      <c r="P14">
        <f t="shared" si="8"/>
        <v>1</v>
      </c>
      <c r="Q14">
        <f t="shared" si="9"/>
        <v>3</v>
      </c>
      <c r="R14">
        <f t="shared" si="10"/>
        <v>6</v>
      </c>
      <c r="S14">
        <f t="shared" si="11"/>
        <v>8</v>
      </c>
    </row>
    <row r="15" spans="1:19">
      <c r="A15" s="2">
        <f t="shared" ref="A15:A23" si="12">$A$4+7</f>
        <v>40033</v>
      </c>
      <c r="B15" t="s">
        <v>14</v>
      </c>
      <c r="C15" t="s">
        <v>4</v>
      </c>
      <c r="D15" s="5">
        <v>3</v>
      </c>
      <c r="E15" s="5">
        <v>1</v>
      </c>
      <c r="F15">
        <f t="shared" si="1"/>
        <v>3</v>
      </c>
      <c r="G15">
        <f t="shared" si="2"/>
        <v>0</v>
      </c>
      <c r="H15" s="5">
        <f t="shared" si="3"/>
        <v>1</v>
      </c>
      <c r="I15" s="5" t="str">
        <f t="shared" si="4"/>
        <v/>
      </c>
      <c r="J15" s="5" t="str">
        <f t="shared" si="5"/>
        <v/>
      </c>
      <c r="K15" s="5" t="str">
        <f t="shared" si="6"/>
        <v/>
      </c>
      <c r="M15" t="s">
        <v>14</v>
      </c>
      <c r="N15">
        <f t="shared" si="0"/>
        <v>6</v>
      </c>
      <c r="O15">
        <f t="shared" si="7"/>
        <v>2</v>
      </c>
      <c r="P15">
        <f t="shared" si="8"/>
        <v>1</v>
      </c>
      <c r="Q15">
        <f t="shared" si="9"/>
        <v>3</v>
      </c>
      <c r="R15">
        <f t="shared" si="10"/>
        <v>8</v>
      </c>
      <c r="S15">
        <f t="shared" si="11"/>
        <v>8</v>
      </c>
    </row>
    <row r="16" spans="1:19">
      <c r="A16" s="2">
        <f t="shared" si="12"/>
        <v>40033</v>
      </c>
      <c r="B16" t="s">
        <v>15</v>
      </c>
      <c r="C16" t="s">
        <v>11</v>
      </c>
      <c r="D16" s="5">
        <v>2</v>
      </c>
      <c r="E16" s="5">
        <v>1</v>
      </c>
      <c r="F16">
        <f t="shared" si="1"/>
        <v>3</v>
      </c>
      <c r="G16">
        <f t="shared" si="2"/>
        <v>0</v>
      </c>
      <c r="H16" s="5">
        <f t="shared" si="3"/>
        <v>1</v>
      </c>
      <c r="I16" s="5" t="str">
        <f t="shared" si="4"/>
        <v/>
      </c>
      <c r="J16" s="5" t="str">
        <f t="shared" si="5"/>
        <v/>
      </c>
      <c r="K16" s="5" t="str">
        <f t="shared" si="6"/>
        <v/>
      </c>
      <c r="M16" t="s">
        <v>15</v>
      </c>
      <c r="N16">
        <f t="shared" si="0"/>
        <v>6</v>
      </c>
      <c r="O16">
        <f t="shared" si="7"/>
        <v>4</v>
      </c>
      <c r="P16">
        <f t="shared" si="8"/>
        <v>0</v>
      </c>
      <c r="Q16">
        <f t="shared" si="9"/>
        <v>2</v>
      </c>
      <c r="R16">
        <f t="shared" si="10"/>
        <v>10</v>
      </c>
      <c r="S16">
        <f t="shared" si="11"/>
        <v>12</v>
      </c>
    </row>
    <row r="17" spans="1:19">
      <c r="A17" s="2">
        <f t="shared" si="12"/>
        <v>40033</v>
      </c>
      <c r="B17" t="s">
        <v>16</v>
      </c>
      <c r="C17" t="s">
        <v>5</v>
      </c>
      <c r="D17" s="5">
        <v>2</v>
      </c>
      <c r="E17" s="5">
        <v>3</v>
      </c>
      <c r="F17">
        <f t="shared" si="1"/>
        <v>0</v>
      </c>
      <c r="G17">
        <f t="shared" si="2"/>
        <v>3</v>
      </c>
      <c r="H17" s="5" t="str">
        <f t="shared" si="3"/>
        <v/>
      </c>
      <c r="I17" s="5">
        <f t="shared" si="4"/>
        <v>1</v>
      </c>
      <c r="J17" s="5" t="str">
        <f t="shared" si="5"/>
        <v/>
      </c>
      <c r="K17" s="5" t="str">
        <f t="shared" si="6"/>
        <v/>
      </c>
      <c r="M17" t="s">
        <v>16</v>
      </c>
      <c r="N17">
        <f t="shared" si="0"/>
        <v>6</v>
      </c>
      <c r="O17">
        <f t="shared" si="7"/>
        <v>4</v>
      </c>
      <c r="P17">
        <f t="shared" si="8"/>
        <v>0</v>
      </c>
      <c r="Q17">
        <f t="shared" si="9"/>
        <v>2</v>
      </c>
      <c r="R17">
        <f t="shared" si="10"/>
        <v>14</v>
      </c>
      <c r="S17">
        <f t="shared" si="11"/>
        <v>12</v>
      </c>
    </row>
    <row r="18" spans="1:19">
      <c r="A18" s="2">
        <f t="shared" si="12"/>
        <v>40033</v>
      </c>
      <c r="B18" t="s">
        <v>17</v>
      </c>
      <c r="C18" t="s">
        <v>6</v>
      </c>
      <c r="D18" s="5">
        <v>0</v>
      </c>
      <c r="E18" s="5">
        <v>0</v>
      </c>
      <c r="F18">
        <f t="shared" si="1"/>
        <v>1</v>
      </c>
      <c r="G18">
        <f t="shared" si="2"/>
        <v>1</v>
      </c>
      <c r="H18" s="5" t="str">
        <f t="shared" si="3"/>
        <v/>
      </c>
      <c r="I18" s="5" t="str">
        <f t="shared" si="4"/>
        <v/>
      </c>
      <c r="J18" s="5">
        <f t="shared" si="5"/>
        <v>1</v>
      </c>
      <c r="K18" s="5" t="str">
        <f t="shared" si="6"/>
        <v/>
      </c>
      <c r="M18" t="s">
        <v>17</v>
      </c>
      <c r="N18">
        <f t="shared" si="0"/>
        <v>6</v>
      </c>
      <c r="O18">
        <f t="shared" si="7"/>
        <v>2</v>
      </c>
      <c r="P18">
        <f t="shared" si="8"/>
        <v>1</v>
      </c>
      <c r="Q18">
        <f t="shared" si="9"/>
        <v>3</v>
      </c>
      <c r="R18">
        <f t="shared" si="10"/>
        <v>8</v>
      </c>
      <c r="S18">
        <f t="shared" si="11"/>
        <v>8</v>
      </c>
    </row>
    <row r="19" spans="1:19">
      <c r="A19" s="2">
        <f t="shared" si="12"/>
        <v>40033</v>
      </c>
      <c r="B19" t="s">
        <v>18</v>
      </c>
      <c r="C19" t="s">
        <v>7</v>
      </c>
      <c r="D19" s="5">
        <v>0</v>
      </c>
      <c r="E19" s="5">
        <v>4</v>
      </c>
      <c r="F19">
        <f t="shared" si="1"/>
        <v>0</v>
      </c>
      <c r="G19">
        <f t="shared" si="2"/>
        <v>3</v>
      </c>
      <c r="H19" s="5" t="str">
        <f t="shared" si="3"/>
        <v/>
      </c>
      <c r="I19" s="5">
        <f t="shared" si="4"/>
        <v>1</v>
      </c>
      <c r="J19" s="5" t="str">
        <f t="shared" si="5"/>
        <v/>
      </c>
      <c r="K19" s="5" t="str">
        <f t="shared" si="6"/>
        <v/>
      </c>
      <c r="M19" t="s">
        <v>18</v>
      </c>
      <c r="N19">
        <f t="shared" si="0"/>
        <v>6</v>
      </c>
      <c r="O19">
        <f t="shared" si="7"/>
        <v>0</v>
      </c>
      <c r="P19">
        <f t="shared" si="8"/>
        <v>1</v>
      </c>
      <c r="Q19">
        <f t="shared" si="9"/>
        <v>5</v>
      </c>
      <c r="R19">
        <f t="shared" si="10"/>
        <v>4</v>
      </c>
      <c r="S19">
        <f t="shared" si="11"/>
        <v>2</v>
      </c>
    </row>
    <row r="20" spans="1:19">
      <c r="A20" s="2">
        <f t="shared" si="12"/>
        <v>40033</v>
      </c>
      <c r="B20" t="s">
        <v>19</v>
      </c>
      <c r="C20" t="s">
        <v>8</v>
      </c>
      <c r="D20" s="5">
        <v>1</v>
      </c>
      <c r="E20" s="5">
        <v>6</v>
      </c>
      <c r="F20">
        <f t="shared" si="1"/>
        <v>0</v>
      </c>
      <c r="G20">
        <f t="shared" si="2"/>
        <v>3</v>
      </c>
      <c r="H20" s="5" t="str">
        <f t="shared" si="3"/>
        <v/>
      </c>
      <c r="I20" s="5">
        <f t="shared" si="4"/>
        <v>1</v>
      </c>
      <c r="J20" s="5" t="str">
        <f t="shared" si="5"/>
        <v/>
      </c>
      <c r="K20" s="5" t="str">
        <f t="shared" si="6"/>
        <v/>
      </c>
      <c r="M20" t="s">
        <v>19</v>
      </c>
      <c r="N20">
        <f t="shared" si="0"/>
        <v>6</v>
      </c>
      <c r="O20">
        <f t="shared" si="7"/>
        <v>0</v>
      </c>
      <c r="P20">
        <f t="shared" si="8"/>
        <v>1</v>
      </c>
      <c r="Q20">
        <f t="shared" si="9"/>
        <v>5</v>
      </c>
      <c r="R20">
        <f t="shared" si="10"/>
        <v>2</v>
      </c>
      <c r="S20">
        <f t="shared" si="11"/>
        <v>2</v>
      </c>
    </row>
    <row r="21" spans="1:19">
      <c r="A21" s="2">
        <f t="shared" si="12"/>
        <v>40033</v>
      </c>
      <c r="B21" t="s">
        <v>20</v>
      </c>
      <c r="C21" t="s">
        <v>9</v>
      </c>
      <c r="D21" s="5">
        <v>0</v>
      </c>
      <c r="E21" s="5">
        <v>3</v>
      </c>
      <c r="F21">
        <f t="shared" si="1"/>
        <v>0</v>
      </c>
      <c r="G21">
        <f t="shared" si="2"/>
        <v>3</v>
      </c>
      <c r="H21" s="5" t="str">
        <f t="shared" si="3"/>
        <v/>
      </c>
      <c r="I21" s="5">
        <f t="shared" si="4"/>
        <v>1</v>
      </c>
      <c r="J21" s="5" t="str">
        <f t="shared" si="5"/>
        <v/>
      </c>
      <c r="K21" s="5" t="str">
        <f t="shared" si="6"/>
        <v/>
      </c>
      <c r="M21" t="s">
        <v>20</v>
      </c>
      <c r="N21">
        <f t="shared" si="0"/>
        <v>6</v>
      </c>
      <c r="O21">
        <f t="shared" si="7"/>
        <v>0</v>
      </c>
      <c r="P21">
        <f t="shared" si="8"/>
        <v>0</v>
      </c>
      <c r="Q21">
        <f t="shared" si="9"/>
        <v>6</v>
      </c>
      <c r="R21">
        <f t="shared" si="10"/>
        <v>2</v>
      </c>
      <c r="S21">
        <f t="shared" si="11"/>
        <v>0</v>
      </c>
    </row>
    <row r="22" spans="1:19">
      <c r="A22" s="2">
        <f t="shared" si="12"/>
        <v>40033</v>
      </c>
      <c r="B22" t="s">
        <v>21</v>
      </c>
      <c r="C22" t="s">
        <v>10</v>
      </c>
      <c r="D22" s="5">
        <v>2</v>
      </c>
      <c r="E22" s="5">
        <v>1</v>
      </c>
      <c r="F22">
        <f t="shared" si="1"/>
        <v>3</v>
      </c>
      <c r="G22">
        <f t="shared" si="2"/>
        <v>0</v>
      </c>
      <c r="H22" s="5">
        <f t="shared" si="3"/>
        <v>1</v>
      </c>
      <c r="I22" s="5" t="str">
        <f t="shared" si="4"/>
        <v/>
      </c>
      <c r="J22" s="5" t="str">
        <f t="shared" si="5"/>
        <v/>
      </c>
      <c r="K22" s="5" t="str">
        <f t="shared" si="6"/>
        <v/>
      </c>
      <c r="M22" t="s">
        <v>21</v>
      </c>
      <c r="N22">
        <f t="shared" si="0"/>
        <v>6</v>
      </c>
      <c r="O22">
        <f t="shared" si="7"/>
        <v>2</v>
      </c>
      <c r="P22">
        <f t="shared" si="8"/>
        <v>0</v>
      </c>
      <c r="Q22">
        <f t="shared" si="9"/>
        <v>4</v>
      </c>
      <c r="R22">
        <f t="shared" si="10"/>
        <v>6</v>
      </c>
      <c r="S22">
        <f t="shared" si="11"/>
        <v>6</v>
      </c>
    </row>
    <row r="23" spans="1:19">
      <c r="A23" s="2">
        <f t="shared" si="12"/>
        <v>40033</v>
      </c>
      <c r="B23" t="s">
        <v>22</v>
      </c>
      <c r="C23" t="s">
        <v>12</v>
      </c>
      <c r="D23" s="5">
        <v>1</v>
      </c>
      <c r="E23" s="5">
        <v>1</v>
      </c>
      <c r="F23">
        <f t="shared" si="1"/>
        <v>1</v>
      </c>
      <c r="G23">
        <f t="shared" si="2"/>
        <v>1</v>
      </c>
      <c r="H23" s="5" t="str">
        <f t="shared" si="3"/>
        <v/>
      </c>
      <c r="I23" s="5" t="str">
        <f t="shared" si="4"/>
        <v/>
      </c>
      <c r="J23" s="5" t="str">
        <f t="shared" si="5"/>
        <v/>
      </c>
      <c r="K23" s="5">
        <f t="shared" si="6"/>
        <v>1</v>
      </c>
      <c r="M23" t="s">
        <v>22</v>
      </c>
      <c r="N23">
        <f t="shared" si="0"/>
        <v>6</v>
      </c>
      <c r="O23">
        <f t="shared" si="7"/>
        <v>2</v>
      </c>
      <c r="P23">
        <f t="shared" si="8"/>
        <v>1</v>
      </c>
      <c r="Q23">
        <f t="shared" si="9"/>
        <v>3</v>
      </c>
      <c r="R23">
        <f t="shared" si="10"/>
        <v>6</v>
      </c>
      <c r="S23">
        <f t="shared" si="11"/>
        <v>8</v>
      </c>
    </row>
    <row r="24" spans="1:19">
      <c r="A24" s="2">
        <f>$A$14+5</f>
        <v>40038</v>
      </c>
      <c r="B24" t="s">
        <v>3</v>
      </c>
      <c r="C24" t="s">
        <v>14</v>
      </c>
      <c r="D24" s="5">
        <v>2</v>
      </c>
      <c r="E24" s="5">
        <v>0</v>
      </c>
      <c r="F24">
        <f t="shared" si="1"/>
        <v>3</v>
      </c>
      <c r="G24">
        <f t="shared" si="2"/>
        <v>0</v>
      </c>
      <c r="H24" s="5">
        <f t="shared" si="3"/>
        <v>1</v>
      </c>
      <c r="I24" s="5" t="str">
        <f t="shared" si="4"/>
        <v/>
      </c>
      <c r="J24" s="5" t="str">
        <f t="shared" si="5"/>
        <v/>
      </c>
      <c r="K24" s="5" t="str">
        <f t="shared" si="6"/>
        <v/>
      </c>
    </row>
    <row r="25" spans="1:19">
      <c r="A25" s="2">
        <f t="shared" ref="A25:A33" si="13">$A$14+5</f>
        <v>40038</v>
      </c>
      <c r="B25" t="s">
        <v>4</v>
      </c>
      <c r="C25" t="s">
        <v>15</v>
      </c>
      <c r="D25" s="5">
        <v>1</v>
      </c>
      <c r="E25" s="5">
        <v>3</v>
      </c>
      <c r="F25">
        <f t="shared" si="1"/>
        <v>0</v>
      </c>
      <c r="G25">
        <f t="shared" si="2"/>
        <v>3</v>
      </c>
      <c r="H25" s="5" t="str">
        <f t="shared" si="3"/>
        <v/>
      </c>
      <c r="I25" s="5">
        <f t="shared" si="4"/>
        <v>1</v>
      </c>
      <c r="J25" s="5" t="str">
        <f t="shared" si="5"/>
        <v/>
      </c>
      <c r="K25" s="5" t="str">
        <f t="shared" si="6"/>
        <v/>
      </c>
    </row>
    <row r="26" spans="1:19">
      <c r="A26" s="2">
        <f t="shared" si="13"/>
        <v>40038</v>
      </c>
      <c r="B26" t="s">
        <v>11</v>
      </c>
      <c r="C26" t="s">
        <v>16</v>
      </c>
      <c r="D26" s="5">
        <v>1</v>
      </c>
      <c r="E26" s="5">
        <v>2</v>
      </c>
      <c r="F26">
        <f t="shared" si="1"/>
        <v>0</v>
      </c>
      <c r="G26">
        <f t="shared" si="2"/>
        <v>3</v>
      </c>
      <c r="H26" s="5" t="str">
        <f t="shared" si="3"/>
        <v/>
      </c>
      <c r="I26" s="5">
        <f t="shared" si="4"/>
        <v>1</v>
      </c>
      <c r="J26" s="5" t="str">
        <f t="shared" si="5"/>
        <v/>
      </c>
      <c r="K26" s="5" t="str">
        <f t="shared" si="6"/>
        <v/>
      </c>
    </row>
    <row r="27" spans="1:19">
      <c r="A27" s="2">
        <f t="shared" si="13"/>
        <v>40038</v>
      </c>
      <c r="B27" t="s">
        <v>5</v>
      </c>
      <c r="C27" t="s">
        <v>17</v>
      </c>
      <c r="D27" s="5">
        <v>3</v>
      </c>
      <c r="E27" s="5">
        <v>2</v>
      </c>
      <c r="F27">
        <f t="shared" si="1"/>
        <v>3</v>
      </c>
      <c r="G27">
        <f t="shared" si="2"/>
        <v>0</v>
      </c>
      <c r="H27" s="5">
        <f t="shared" si="3"/>
        <v>1</v>
      </c>
      <c r="I27" s="5" t="str">
        <f t="shared" si="4"/>
        <v/>
      </c>
      <c r="J27" s="5" t="str">
        <f t="shared" si="5"/>
        <v/>
      </c>
      <c r="K27" s="5" t="str">
        <f t="shared" si="6"/>
        <v/>
      </c>
    </row>
    <row r="28" spans="1:19">
      <c r="A28" s="2">
        <f t="shared" si="13"/>
        <v>40038</v>
      </c>
      <c r="B28" t="s">
        <v>6</v>
      </c>
      <c r="C28" t="s">
        <v>18</v>
      </c>
      <c r="D28" s="5">
        <v>0</v>
      </c>
      <c r="E28" s="5">
        <v>0</v>
      </c>
      <c r="F28">
        <f t="shared" si="1"/>
        <v>1</v>
      </c>
      <c r="G28">
        <f t="shared" si="2"/>
        <v>1</v>
      </c>
      <c r="H28" s="5" t="str">
        <f t="shared" si="3"/>
        <v/>
      </c>
      <c r="I28" s="5" t="str">
        <f t="shared" si="4"/>
        <v/>
      </c>
      <c r="J28" s="5">
        <f t="shared" si="5"/>
        <v>1</v>
      </c>
      <c r="K28" s="5" t="str">
        <f t="shared" si="6"/>
        <v/>
      </c>
    </row>
    <row r="29" spans="1:19">
      <c r="A29" s="2">
        <f t="shared" si="13"/>
        <v>40038</v>
      </c>
      <c r="B29" t="s">
        <v>7</v>
      </c>
      <c r="C29" t="s">
        <v>19</v>
      </c>
      <c r="D29" s="5">
        <v>4</v>
      </c>
      <c r="E29" s="5">
        <v>0</v>
      </c>
      <c r="F29">
        <f t="shared" si="1"/>
        <v>3</v>
      </c>
      <c r="G29">
        <f t="shared" si="2"/>
        <v>0</v>
      </c>
      <c r="H29" s="5">
        <f t="shared" si="3"/>
        <v>1</v>
      </c>
      <c r="I29" s="5" t="str">
        <f t="shared" si="4"/>
        <v/>
      </c>
      <c r="J29" s="5" t="str">
        <f t="shared" si="5"/>
        <v/>
      </c>
      <c r="K29" s="5" t="str">
        <f t="shared" si="6"/>
        <v/>
      </c>
    </row>
    <row r="30" spans="1:19">
      <c r="A30" s="2">
        <f t="shared" si="13"/>
        <v>40038</v>
      </c>
      <c r="B30" t="s">
        <v>8</v>
      </c>
      <c r="C30" t="s">
        <v>20</v>
      </c>
      <c r="D30" s="5">
        <v>6</v>
      </c>
      <c r="E30" s="5">
        <v>1</v>
      </c>
      <c r="F30">
        <f t="shared" si="1"/>
        <v>3</v>
      </c>
      <c r="G30">
        <f t="shared" si="2"/>
        <v>0</v>
      </c>
      <c r="H30" s="5">
        <f t="shared" si="3"/>
        <v>1</v>
      </c>
      <c r="I30" s="5" t="str">
        <f t="shared" si="4"/>
        <v/>
      </c>
      <c r="J30" s="5" t="str">
        <f t="shared" si="5"/>
        <v/>
      </c>
      <c r="K30" s="5" t="str">
        <f t="shared" si="6"/>
        <v/>
      </c>
    </row>
    <row r="31" spans="1:19">
      <c r="A31" s="2">
        <f t="shared" si="13"/>
        <v>40038</v>
      </c>
      <c r="B31" t="s">
        <v>9</v>
      </c>
      <c r="C31" t="s">
        <v>21</v>
      </c>
      <c r="D31" s="5">
        <v>3</v>
      </c>
      <c r="E31" s="5">
        <v>0</v>
      </c>
      <c r="F31">
        <f t="shared" si="1"/>
        <v>3</v>
      </c>
      <c r="G31">
        <f t="shared" si="2"/>
        <v>0</v>
      </c>
      <c r="H31" s="5">
        <f t="shared" si="3"/>
        <v>1</v>
      </c>
      <c r="I31" s="5" t="str">
        <f t="shared" si="4"/>
        <v/>
      </c>
      <c r="J31" s="5" t="str">
        <f t="shared" si="5"/>
        <v/>
      </c>
      <c r="K31" s="5" t="str">
        <f t="shared" si="6"/>
        <v/>
      </c>
    </row>
    <row r="32" spans="1:19">
      <c r="A32" s="2">
        <f t="shared" si="13"/>
        <v>40038</v>
      </c>
      <c r="B32" t="s">
        <v>10</v>
      </c>
      <c r="C32" t="s">
        <v>22</v>
      </c>
      <c r="D32" s="5">
        <v>1</v>
      </c>
      <c r="E32" s="5">
        <v>2</v>
      </c>
      <c r="F32">
        <f t="shared" si="1"/>
        <v>0</v>
      </c>
      <c r="G32">
        <f t="shared" si="2"/>
        <v>3</v>
      </c>
      <c r="H32" s="5" t="str">
        <f t="shared" si="3"/>
        <v/>
      </c>
      <c r="I32" s="5">
        <f t="shared" si="4"/>
        <v>1</v>
      </c>
      <c r="J32" s="5" t="str">
        <f t="shared" si="5"/>
        <v/>
      </c>
      <c r="K32" s="5" t="str">
        <f t="shared" si="6"/>
        <v/>
      </c>
    </row>
    <row r="33" spans="1:11">
      <c r="A33" s="2">
        <f t="shared" si="13"/>
        <v>40038</v>
      </c>
      <c r="B33" t="s">
        <v>12</v>
      </c>
      <c r="C33" t="s">
        <v>13</v>
      </c>
      <c r="D33" s="5">
        <v>1</v>
      </c>
      <c r="E33" s="5">
        <v>1</v>
      </c>
      <c r="F33">
        <f t="shared" si="1"/>
        <v>1</v>
      </c>
      <c r="G33">
        <f t="shared" si="2"/>
        <v>1</v>
      </c>
      <c r="H33" s="5" t="str">
        <f t="shared" si="3"/>
        <v/>
      </c>
      <c r="I33" s="5" t="str">
        <f t="shared" si="4"/>
        <v/>
      </c>
      <c r="J33" s="5" t="str">
        <f t="shared" si="5"/>
        <v/>
      </c>
      <c r="K33" s="5">
        <f t="shared" si="6"/>
        <v>1</v>
      </c>
    </row>
    <row r="34" spans="1:11">
      <c r="A34" s="2">
        <f>$A$14+7</f>
        <v>40040</v>
      </c>
      <c r="B34" t="s">
        <v>14</v>
      </c>
      <c r="C34" t="s">
        <v>3</v>
      </c>
      <c r="D34" s="5">
        <v>0</v>
      </c>
      <c r="E34" s="5">
        <v>2</v>
      </c>
      <c r="F34">
        <f t="shared" si="1"/>
        <v>0</v>
      </c>
      <c r="G34">
        <f t="shared" si="2"/>
        <v>3</v>
      </c>
      <c r="H34" s="5" t="str">
        <f t="shared" si="3"/>
        <v/>
      </c>
      <c r="I34" s="5">
        <f t="shared" si="4"/>
        <v>1</v>
      </c>
      <c r="J34" s="5" t="str">
        <f t="shared" si="5"/>
        <v/>
      </c>
      <c r="K34" s="5" t="str">
        <f t="shared" si="6"/>
        <v/>
      </c>
    </row>
    <row r="35" spans="1:11">
      <c r="A35" s="2">
        <f t="shared" ref="A35:A43" si="14">$A$14+7</f>
        <v>40040</v>
      </c>
      <c r="B35" t="s">
        <v>15</v>
      </c>
      <c r="C35" t="s">
        <v>4</v>
      </c>
      <c r="D35" s="5">
        <v>3</v>
      </c>
      <c r="E35" s="5">
        <v>1</v>
      </c>
      <c r="F35">
        <f t="shared" si="1"/>
        <v>3</v>
      </c>
      <c r="G35">
        <f t="shared" si="2"/>
        <v>0</v>
      </c>
      <c r="H35" s="5">
        <f t="shared" si="3"/>
        <v>1</v>
      </c>
      <c r="I35" s="5" t="str">
        <f t="shared" si="4"/>
        <v/>
      </c>
      <c r="J35" s="5" t="str">
        <f t="shared" si="5"/>
        <v/>
      </c>
      <c r="K35" s="5" t="str">
        <f t="shared" si="6"/>
        <v/>
      </c>
    </row>
    <row r="36" spans="1:11">
      <c r="A36" s="2">
        <f t="shared" si="14"/>
        <v>40040</v>
      </c>
      <c r="B36" t="s">
        <v>16</v>
      </c>
      <c r="C36" t="s">
        <v>11</v>
      </c>
      <c r="D36" s="5">
        <v>2</v>
      </c>
      <c r="E36" s="5">
        <v>1</v>
      </c>
      <c r="F36">
        <f t="shared" si="1"/>
        <v>3</v>
      </c>
      <c r="G36">
        <f t="shared" si="2"/>
        <v>0</v>
      </c>
      <c r="H36" s="5">
        <f t="shared" si="3"/>
        <v>1</v>
      </c>
      <c r="I36" s="5" t="str">
        <f t="shared" si="4"/>
        <v/>
      </c>
      <c r="J36" s="5" t="str">
        <f t="shared" si="5"/>
        <v/>
      </c>
      <c r="K36" s="5" t="str">
        <f t="shared" si="6"/>
        <v/>
      </c>
    </row>
    <row r="37" spans="1:11">
      <c r="A37" s="2">
        <f t="shared" si="14"/>
        <v>40040</v>
      </c>
      <c r="B37" t="s">
        <v>17</v>
      </c>
      <c r="C37" t="s">
        <v>5</v>
      </c>
      <c r="D37" s="5">
        <v>2</v>
      </c>
      <c r="E37" s="5">
        <v>3</v>
      </c>
      <c r="F37">
        <f t="shared" si="1"/>
        <v>0</v>
      </c>
      <c r="G37">
        <f t="shared" si="2"/>
        <v>3</v>
      </c>
      <c r="H37" s="5" t="str">
        <f t="shared" si="3"/>
        <v/>
      </c>
      <c r="I37" s="5">
        <f t="shared" si="4"/>
        <v>1</v>
      </c>
      <c r="J37" s="5" t="str">
        <f t="shared" si="5"/>
        <v/>
      </c>
      <c r="K37" s="5" t="str">
        <f t="shared" si="6"/>
        <v/>
      </c>
    </row>
    <row r="38" spans="1:11">
      <c r="A38" s="2">
        <f t="shared" si="14"/>
        <v>40040</v>
      </c>
      <c r="B38" t="s">
        <v>18</v>
      </c>
      <c r="C38" t="s">
        <v>6</v>
      </c>
      <c r="D38" s="5">
        <v>0</v>
      </c>
      <c r="E38" s="5">
        <v>0</v>
      </c>
      <c r="F38">
        <f t="shared" si="1"/>
        <v>1</v>
      </c>
      <c r="G38">
        <f t="shared" si="2"/>
        <v>1</v>
      </c>
      <c r="H38" s="5" t="str">
        <f t="shared" si="3"/>
        <v/>
      </c>
      <c r="I38" s="5" t="str">
        <f t="shared" si="4"/>
        <v/>
      </c>
      <c r="J38" s="5">
        <f t="shared" si="5"/>
        <v>1</v>
      </c>
      <c r="K38" s="5" t="str">
        <f t="shared" si="6"/>
        <v/>
      </c>
    </row>
    <row r="39" spans="1:11">
      <c r="A39" s="2">
        <f t="shared" si="14"/>
        <v>40040</v>
      </c>
      <c r="B39" t="s">
        <v>19</v>
      </c>
      <c r="C39" t="s">
        <v>7</v>
      </c>
      <c r="D39" s="5">
        <v>0</v>
      </c>
      <c r="E39" s="5">
        <v>4</v>
      </c>
      <c r="F39">
        <f t="shared" si="1"/>
        <v>0</v>
      </c>
      <c r="G39">
        <f t="shared" si="2"/>
        <v>3</v>
      </c>
      <c r="H39" s="5" t="str">
        <f t="shared" si="3"/>
        <v/>
      </c>
      <c r="I39" s="5">
        <f t="shared" si="4"/>
        <v>1</v>
      </c>
      <c r="J39" s="5" t="str">
        <f t="shared" si="5"/>
        <v/>
      </c>
      <c r="K39" s="5" t="str">
        <f t="shared" si="6"/>
        <v/>
      </c>
    </row>
    <row r="40" spans="1:11">
      <c r="A40" s="2">
        <f t="shared" si="14"/>
        <v>40040</v>
      </c>
      <c r="B40" t="s">
        <v>20</v>
      </c>
      <c r="C40" t="s">
        <v>8</v>
      </c>
      <c r="D40" s="5">
        <v>1</v>
      </c>
      <c r="E40" s="5">
        <v>6</v>
      </c>
      <c r="F40">
        <f t="shared" si="1"/>
        <v>0</v>
      </c>
      <c r="G40">
        <f t="shared" si="2"/>
        <v>3</v>
      </c>
      <c r="H40" s="5" t="str">
        <f t="shared" si="3"/>
        <v/>
      </c>
      <c r="I40" s="5">
        <f t="shared" si="4"/>
        <v>1</v>
      </c>
      <c r="J40" s="5" t="str">
        <f t="shared" si="5"/>
        <v/>
      </c>
      <c r="K40" s="5" t="str">
        <f t="shared" si="6"/>
        <v/>
      </c>
    </row>
    <row r="41" spans="1:11">
      <c r="A41" s="2">
        <f t="shared" si="14"/>
        <v>40040</v>
      </c>
      <c r="B41" t="s">
        <v>21</v>
      </c>
      <c r="C41" t="s">
        <v>9</v>
      </c>
      <c r="D41" s="5">
        <v>0</v>
      </c>
      <c r="E41" s="5">
        <v>3</v>
      </c>
      <c r="F41">
        <f t="shared" si="1"/>
        <v>0</v>
      </c>
      <c r="G41">
        <f t="shared" si="2"/>
        <v>3</v>
      </c>
      <c r="H41" s="5" t="str">
        <f t="shared" si="3"/>
        <v/>
      </c>
      <c r="I41" s="5">
        <f t="shared" si="4"/>
        <v>1</v>
      </c>
      <c r="J41" s="5" t="str">
        <f t="shared" si="5"/>
        <v/>
      </c>
      <c r="K41" s="5" t="str">
        <f t="shared" si="6"/>
        <v/>
      </c>
    </row>
    <row r="42" spans="1:11">
      <c r="A42" s="2">
        <f t="shared" si="14"/>
        <v>40040</v>
      </c>
      <c r="B42" t="s">
        <v>22</v>
      </c>
      <c r="C42" t="s">
        <v>10</v>
      </c>
      <c r="D42" s="5">
        <v>2</v>
      </c>
      <c r="E42" s="5">
        <v>1</v>
      </c>
      <c r="F42">
        <f t="shared" si="1"/>
        <v>3</v>
      </c>
      <c r="G42">
        <f t="shared" si="2"/>
        <v>0</v>
      </c>
      <c r="H42" s="5">
        <f t="shared" si="3"/>
        <v>1</v>
      </c>
      <c r="I42" s="5" t="str">
        <f t="shared" si="4"/>
        <v/>
      </c>
      <c r="J42" s="5" t="str">
        <f t="shared" si="5"/>
        <v/>
      </c>
      <c r="K42" s="5" t="str">
        <f t="shared" si="6"/>
        <v/>
      </c>
    </row>
    <row r="43" spans="1:11">
      <c r="A43" s="2">
        <f t="shared" si="14"/>
        <v>40040</v>
      </c>
      <c r="B43" t="s">
        <v>13</v>
      </c>
      <c r="C43" t="s">
        <v>12</v>
      </c>
      <c r="D43" s="5">
        <v>1</v>
      </c>
      <c r="E43" s="5">
        <v>1</v>
      </c>
      <c r="F43">
        <f t="shared" si="1"/>
        <v>1</v>
      </c>
      <c r="G43">
        <f t="shared" si="2"/>
        <v>1</v>
      </c>
      <c r="H43" s="5" t="str">
        <f t="shared" si="3"/>
        <v/>
      </c>
      <c r="I43" s="5" t="str">
        <f t="shared" si="4"/>
        <v/>
      </c>
      <c r="J43" s="5" t="str">
        <f t="shared" si="5"/>
        <v/>
      </c>
      <c r="K43" s="5">
        <f t="shared" si="6"/>
        <v>1</v>
      </c>
    </row>
    <row r="44" spans="1:11">
      <c r="A44" s="2">
        <f>$A$24+5</f>
        <v>40043</v>
      </c>
      <c r="B44" t="s">
        <v>3</v>
      </c>
      <c r="C44" t="s">
        <v>15</v>
      </c>
      <c r="D44" s="5">
        <v>2</v>
      </c>
      <c r="E44" s="5">
        <v>0</v>
      </c>
      <c r="F44">
        <f t="shared" si="1"/>
        <v>3</v>
      </c>
      <c r="G44">
        <f t="shared" si="2"/>
        <v>0</v>
      </c>
      <c r="H44" s="5">
        <f t="shared" si="3"/>
        <v>1</v>
      </c>
      <c r="I44" s="5" t="str">
        <f t="shared" si="4"/>
        <v/>
      </c>
      <c r="J44" s="5" t="str">
        <f t="shared" si="5"/>
        <v/>
      </c>
      <c r="K44" s="5" t="str">
        <f t="shared" si="6"/>
        <v/>
      </c>
    </row>
    <row r="45" spans="1:11">
      <c r="A45" s="2">
        <f t="shared" ref="A45:A53" si="15">$A$24+5</f>
        <v>40043</v>
      </c>
      <c r="B45" t="s">
        <v>4</v>
      </c>
      <c r="C45" t="s">
        <v>16</v>
      </c>
      <c r="D45" s="5">
        <v>1</v>
      </c>
      <c r="E45" s="5">
        <v>3</v>
      </c>
      <c r="F45">
        <f t="shared" si="1"/>
        <v>0</v>
      </c>
      <c r="G45">
        <f t="shared" si="2"/>
        <v>3</v>
      </c>
      <c r="H45" s="5" t="str">
        <f t="shared" si="3"/>
        <v/>
      </c>
      <c r="I45" s="5">
        <f t="shared" si="4"/>
        <v>1</v>
      </c>
      <c r="J45" s="5" t="str">
        <f t="shared" si="5"/>
        <v/>
      </c>
      <c r="K45" s="5" t="str">
        <f t="shared" si="6"/>
        <v/>
      </c>
    </row>
    <row r="46" spans="1:11">
      <c r="A46" s="2">
        <f t="shared" si="15"/>
        <v>40043</v>
      </c>
      <c r="B46" t="s">
        <v>11</v>
      </c>
      <c r="C46" t="s">
        <v>17</v>
      </c>
      <c r="D46" s="5">
        <v>1</v>
      </c>
      <c r="E46" s="5">
        <v>2</v>
      </c>
      <c r="F46">
        <f t="shared" si="1"/>
        <v>0</v>
      </c>
      <c r="G46">
        <f t="shared" si="2"/>
        <v>3</v>
      </c>
      <c r="H46" s="5" t="str">
        <f t="shared" si="3"/>
        <v/>
      </c>
      <c r="I46" s="5">
        <f t="shared" si="4"/>
        <v>1</v>
      </c>
      <c r="J46" s="5" t="str">
        <f t="shared" si="5"/>
        <v/>
      </c>
      <c r="K46" s="5" t="str">
        <f t="shared" si="6"/>
        <v/>
      </c>
    </row>
    <row r="47" spans="1:11">
      <c r="A47" s="2">
        <f t="shared" si="15"/>
        <v>40043</v>
      </c>
      <c r="B47" t="s">
        <v>5</v>
      </c>
      <c r="C47" t="s">
        <v>18</v>
      </c>
      <c r="D47" s="5">
        <v>3</v>
      </c>
      <c r="E47" s="5">
        <v>2</v>
      </c>
      <c r="F47">
        <f t="shared" si="1"/>
        <v>3</v>
      </c>
      <c r="G47">
        <f t="shared" si="2"/>
        <v>0</v>
      </c>
      <c r="H47" s="5">
        <f t="shared" si="3"/>
        <v>1</v>
      </c>
      <c r="I47" s="5" t="str">
        <f t="shared" si="4"/>
        <v/>
      </c>
      <c r="J47" s="5" t="str">
        <f t="shared" si="5"/>
        <v/>
      </c>
      <c r="K47" s="5" t="str">
        <f t="shared" si="6"/>
        <v/>
      </c>
    </row>
    <row r="48" spans="1:11">
      <c r="A48" s="2">
        <f t="shared" si="15"/>
        <v>40043</v>
      </c>
      <c r="B48" t="s">
        <v>6</v>
      </c>
      <c r="C48" t="s">
        <v>19</v>
      </c>
      <c r="D48" s="5">
        <v>0</v>
      </c>
      <c r="E48" s="5">
        <v>0</v>
      </c>
      <c r="F48">
        <f t="shared" si="1"/>
        <v>1</v>
      </c>
      <c r="G48">
        <f t="shared" si="2"/>
        <v>1</v>
      </c>
      <c r="H48" s="5" t="str">
        <f t="shared" si="3"/>
        <v/>
      </c>
      <c r="I48" s="5" t="str">
        <f t="shared" si="4"/>
        <v/>
      </c>
      <c r="J48" s="5">
        <f t="shared" si="5"/>
        <v>1</v>
      </c>
      <c r="K48" s="5" t="str">
        <f t="shared" si="6"/>
        <v/>
      </c>
    </row>
    <row r="49" spans="1:11">
      <c r="A49" s="2">
        <f t="shared" si="15"/>
        <v>40043</v>
      </c>
      <c r="B49" t="s">
        <v>7</v>
      </c>
      <c r="C49" t="s">
        <v>20</v>
      </c>
      <c r="D49" s="5">
        <v>4</v>
      </c>
      <c r="E49" s="5">
        <v>0</v>
      </c>
      <c r="F49">
        <f t="shared" si="1"/>
        <v>3</v>
      </c>
      <c r="G49">
        <f t="shared" si="2"/>
        <v>0</v>
      </c>
      <c r="H49" s="5">
        <f t="shared" si="3"/>
        <v>1</v>
      </c>
      <c r="I49" s="5" t="str">
        <f t="shared" si="4"/>
        <v/>
      </c>
      <c r="J49" s="5" t="str">
        <f t="shared" si="5"/>
        <v/>
      </c>
      <c r="K49" s="5" t="str">
        <f t="shared" si="6"/>
        <v/>
      </c>
    </row>
    <row r="50" spans="1:11">
      <c r="A50" s="2">
        <f t="shared" si="15"/>
        <v>40043</v>
      </c>
      <c r="B50" t="s">
        <v>8</v>
      </c>
      <c r="C50" t="s">
        <v>21</v>
      </c>
      <c r="D50" s="5">
        <v>6</v>
      </c>
      <c r="E50" s="5">
        <v>1</v>
      </c>
      <c r="F50">
        <f t="shared" si="1"/>
        <v>3</v>
      </c>
      <c r="G50">
        <f t="shared" si="2"/>
        <v>0</v>
      </c>
      <c r="H50" s="5">
        <f t="shared" si="3"/>
        <v>1</v>
      </c>
      <c r="I50" s="5" t="str">
        <f t="shared" si="4"/>
        <v/>
      </c>
      <c r="J50" s="5" t="str">
        <f t="shared" si="5"/>
        <v/>
      </c>
      <c r="K50" s="5" t="str">
        <f t="shared" si="6"/>
        <v/>
      </c>
    </row>
    <row r="51" spans="1:11">
      <c r="A51" s="2">
        <f t="shared" si="15"/>
        <v>40043</v>
      </c>
      <c r="B51" t="s">
        <v>9</v>
      </c>
      <c r="C51" t="s">
        <v>22</v>
      </c>
      <c r="D51" s="5">
        <v>3</v>
      </c>
      <c r="E51" s="5">
        <v>0</v>
      </c>
      <c r="F51">
        <f t="shared" si="1"/>
        <v>3</v>
      </c>
      <c r="G51">
        <f t="shared" si="2"/>
        <v>0</v>
      </c>
      <c r="H51" s="5">
        <f t="shared" si="3"/>
        <v>1</v>
      </c>
      <c r="I51" s="5" t="str">
        <f t="shared" si="4"/>
        <v/>
      </c>
      <c r="J51" s="5" t="str">
        <f t="shared" si="5"/>
        <v/>
      </c>
      <c r="K51" s="5" t="str">
        <f t="shared" si="6"/>
        <v/>
      </c>
    </row>
    <row r="52" spans="1:11">
      <c r="A52" s="2">
        <f t="shared" si="15"/>
        <v>40043</v>
      </c>
      <c r="B52" t="s">
        <v>10</v>
      </c>
      <c r="C52" t="s">
        <v>13</v>
      </c>
      <c r="D52" s="5">
        <v>1</v>
      </c>
      <c r="E52" s="5">
        <v>2</v>
      </c>
      <c r="F52">
        <f t="shared" si="1"/>
        <v>0</v>
      </c>
      <c r="G52">
        <f t="shared" si="2"/>
        <v>3</v>
      </c>
      <c r="H52" s="5" t="str">
        <f t="shared" si="3"/>
        <v/>
      </c>
      <c r="I52" s="5">
        <f t="shared" si="4"/>
        <v>1</v>
      </c>
      <c r="J52" s="5" t="str">
        <f t="shared" si="5"/>
        <v/>
      </c>
      <c r="K52" s="5" t="str">
        <f t="shared" si="6"/>
        <v/>
      </c>
    </row>
    <row r="53" spans="1:11">
      <c r="A53" s="2">
        <f t="shared" si="15"/>
        <v>40043</v>
      </c>
      <c r="B53" t="s">
        <v>12</v>
      </c>
      <c r="C53" t="s">
        <v>14</v>
      </c>
      <c r="D53" s="5">
        <v>1</v>
      </c>
      <c r="E53" s="5">
        <v>1</v>
      </c>
      <c r="F53">
        <f t="shared" si="1"/>
        <v>1</v>
      </c>
      <c r="G53">
        <f t="shared" si="2"/>
        <v>1</v>
      </c>
      <c r="H53" s="5" t="str">
        <f t="shared" si="3"/>
        <v/>
      </c>
      <c r="I53" s="5" t="str">
        <f t="shared" si="4"/>
        <v/>
      </c>
      <c r="J53" s="5" t="str">
        <f t="shared" si="5"/>
        <v/>
      </c>
      <c r="K53" s="5">
        <f t="shared" si="6"/>
        <v>1</v>
      </c>
    </row>
    <row r="54" spans="1:11">
      <c r="A54" s="2">
        <f>$A$34+7</f>
        <v>40047</v>
      </c>
      <c r="B54" t="s">
        <v>15</v>
      </c>
      <c r="C54" t="s">
        <v>3</v>
      </c>
      <c r="D54" s="5">
        <v>0</v>
      </c>
      <c r="E54" s="5">
        <v>2</v>
      </c>
      <c r="F54">
        <f t="shared" si="1"/>
        <v>0</v>
      </c>
      <c r="G54">
        <f t="shared" si="2"/>
        <v>3</v>
      </c>
      <c r="H54" s="5" t="str">
        <f t="shared" si="3"/>
        <v/>
      </c>
      <c r="I54" s="5">
        <f t="shared" si="4"/>
        <v>1</v>
      </c>
      <c r="J54" s="5" t="str">
        <f t="shared" si="5"/>
        <v/>
      </c>
      <c r="K54" s="5" t="str">
        <f t="shared" si="6"/>
        <v/>
      </c>
    </row>
    <row r="55" spans="1:11">
      <c r="A55" s="2">
        <f t="shared" ref="A55:A63" si="16">$A$34+7</f>
        <v>40047</v>
      </c>
      <c r="B55" t="s">
        <v>16</v>
      </c>
      <c r="C55" t="s">
        <v>4</v>
      </c>
      <c r="D55" s="5">
        <v>3</v>
      </c>
      <c r="E55" s="5">
        <v>1</v>
      </c>
      <c r="F55">
        <f t="shared" si="1"/>
        <v>3</v>
      </c>
      <c r="G55">
        <f t="shared" si="2"/>
        <v>0</v>
      </c>
      <c r="H55" s="5">
        <f t="shared" si="3"/>
        <v>1</v>
      </c>
      <c r="I55" s="5" t="str">
        <f t="shared" si="4"/>
        <v/>
      </c>
      <c r="J55" s="5" t="str">
        <f t="shared" si="5"/>
        <v/>
      </c>
      <c r="K55" s="5" t="str">
        <f t="shared" si="6"/>
        <v/>
      </c>
    </row>
    <row r="56" spans="1:11">
      <c r="A56" s="2">
        <f t="shared" si="16"/>
        <v>40047</v>
      </c>
      <c r="B56" t="s">
        <v>17</v>
      </c>
      <c r="C56" t="s">
        <v>11</v>
      </c>
      <c r="D56" s="5">
        <v>2</v>
      </c>
      <c r="E56" s="5">
        <v>1</v>
      </c>
      <c r="F56">
        <f t="shared" si="1"/>
        <v>3</v>
      </c>
      <c r="G56">
        <f t="shared" si="2"/>
        <v>0</v>
      </c>
      <c r="H56" s="5">
        <f t="shared" si="3"/>
        <v>1</v>
      </c>
      <c r="I56" s="5" t="str">
        <f t="shared" si="4"/>
        <v/>
      </c>
      <c r="J56" s="5" t="str">
        <f t="shared" si="5"/>
        <v/>
      </c>
      <c r="K56" s="5" t="str">
        <f t="shared" si="6"/>
        <v/>
      </c>
    </row>
    <row r="57" spans="1:11">
      <c r="A57" s="2">
        <f t="shared" si="16"/>
        <v>40047</v>
      </c>
      <c r="B57" t="s">
        <v>18</v>
      </c>
      <c r="C57" t="s">
        <v>5</v>
      </c>
      <c r="D57" s="5">
        <v>2</v>
      </c>
      <c r="E57" s="5">
        <v>3</v>
      </c>
      <c r="F57">
        <f t="shared" si="1"/>
        <v>0</v>
      </c>
      <c r="G57">
        <f t="shared" si="2"/>
        <v>3</v>
      </c>
      <c r="H57" s="5" t="str">
        <f t="shared" si="3"/>
        <v/>
      </c>
      <c r="I57" s="5">
        <f t="shared" si="4"/>
        <v>1</v>
      </c>
      <c r="J57" s="5" t="str">
        <f t="shared" si="5"/>
        <v/>
      </c>
      <c r="K57" s="5" t="str">
        <f t="shared" si="6"/>
        <v/>
      </c>
    </row>
    <row r="58" spans="1:11">
      <c r="A58" s="2">
        <f t="shared" si="16"/>
        <v>40047</v>
      </c>
      <c r="B58" t="s">
        <v>19</v>
      </c>
      <c r="C58" t="s">
        <v>6</v>
      </c>
      <c r="D58" s="5">
        <v>0</v>
      </c>
      <c r="E58" s="5">
        <v>0</v>
      </c>
      <c r="F58">
        <f t="shared" si="1"/>
        <v>1</v>
      </c>
      <c r="G58">
        <f t="shared" si="2"/>
        <v>1</v>
      </c>
      <c r="H58" s="5" t="str">
        <f t="shared" si="3"/>
        <v/>
      </c>
      <c r="I58" s="5" t="str">
        <f t="shared" si="4"/>
        <v/>
      </c>
      <c r="J58" s="5">
        <f t="shared" si="5"/>
        <v>1</v>
      </c>
      <c r="K58" s="5" t="str">
        <f t="shared" si="6"/>
        <v/>
      </c>
    </row>
    <row r="59" spans="1:11">
      <c r="A59" s="2">
        <f t="shared" si="16"/>
        <v>40047</v>
      </c>
      <c r="B59" t="s">
        <v>20</v>
      </c>
      <c r="C59" t="s">
        <v>7</v>
      </c>
      <c r="D59" s="5">
        <v>0</v>
      </c>
      <c r="E59" s="5">
        <v>4</v>
      </c>
      <c r="F59">
        <f t="shared" si="1"/>
        <v>0</v>
      </c>
      <c r="G59">
        <f t="shared" si="2"/>
        <v>3</v>
      </c>
      <c r="H59" s="5" t="str">
        <f t="shared" si="3"/>
        <v/>
      </c>
      <c r="I59" s="5">
        <f t="shared" si="4"/>
        <v>1</v>
      </c>
      <c r="J59" s="5" t="str">
        <f t="shared" si="5"/>
        <v/>
      </c>
      <c r="K59" s="5" t="str">
        <f t="shared" si="6"/>
        <v/>
      </c>
    </row>
    <row r="60" spans="1:11">
      <c r="A60" s="2">
        <f t="shared" si="16"/>
        <v>40047</v>
      </c>
      <c r="B60" t="s">
        <v>21</v>
      </c>
      <c r="C60" t="s">
        <v>8</v>
      </c>
      <c r="D60" s="5">
        <v>1</v>
      </c>
      <c r="E60" s="5">
        <v>6</v>
      </c>
      <c r="F60">
        <f t="shared" si="1"/>
        <v>0</v>
      </c>
      <c r="G60">
        <f t="shared" si="2"/>
        <v>3</v>
      </c>
      <c r="H60" s="5" t="str">
        <f t="shared" si="3"/>
        <v/>
      </c>
      <c r="I60" s="5">
        <f t="shared" si="4"/>
        <v>1</v>
      </c>
      <c r="J60" s="5" t="str">
        <f t="shared" si="5"/>
        <v/>
      </c>
      <c r="K60" s="5" t="str">
        <f t="shared" si="6"/>
        <v/>
      </c>
    </row>
    <row r="61" spans="1:11">
      <c r="A61" s="2">
        <f t="shared" si="16"/>
        <v>40047</v>
      </c>
      <c r="B61" t="s">
        <v>22</v>
      </c>
      <c r="C61" t="s">
        <v>9</v>
      </c>
      <c r="D61" s="5">
        <v>0</v>
      </c>
      <c r="E61" s="5">
        <v>3</v>
      </c>
      <c r="F61">
        <f t="shared" si="1"/>
        <v>0</v>
      </c>
      <c r="G61">
        <f t="shared" si="2"/>
        <v>3</v>
      </c>
      <c r="H61" s="5" t="str">
        <f t="shared" si="3"/>
        <v/>
      </c>
      <c r="I61" s="5">
        <f t="shared" si="4"/>
        <v>1</v>
      </c>
      <c r="J61" s="5" t="str">
        <f t="shared" si="5"/>
        <v/>
      </c>
      <c r="K61" s="5" t="str">
        <f t="shared" si="6"/>
        <v/>
      </c>
    </row>
    <row r="62" spans="1:11">
      <c r="A62" s="2">
        <f t="shared" si="16"/>
        <v>40047</v>
      </c>
      <c r="B62" t="s">
        <v>13</v>
      </c>
      <c r="C62" t="s">
        <v>10</v>
      </c>
      <c r="D62" s="5">
        <v>2</v>
      </c>
      <c r="E62" s="5">
        <v>1</v>
      </c>
      <c r="F62">
        <f t="shared" si="1"/>
        <v>3</v>
      </c>
      <c r="G62">
        <f t="shared" si="2"/>
        <v>0</v>
      </c>
      <c r="H62" s="5">
        <f t="shared" si="3"/>
        <v>1</v>
      </c>
      <c r="I62" s="5" t="str">
        <f t="shared" si="4"/>
        <v/>
      </c>
      <c r="J62" s="5" t="str">
        <f t="shared" si="5"/>
        <v/>
      </c>
      <c r="K62" s="5" t="str">
        <f t="shared" si="6"/>
        <v/>
      </c>
    </row>
    <row r="63" spans="1:11">
      <c r="A63" s="2">
        <f t="shared" si="16"/>
        <v>40047</v>
      </c>
      <c r="B63" t="s">
        <v>14</v>
      </c>
      <c r="C63" t="s">
        <v>12</v>
      </c>
      <c r="D63" s="5">
        <v>1</v>
      </c>
      <c r="E63" s="5">
        <v>1</v>
      </c>
      <c r="F63">
        <f t="shared" si="1"/>
        <v>1</v>
      </c>
      <c r="G63">
        <f t="shared" si="2"/>
        <v>1</v>
      </c>
      <c r="H63" s="5" t="str">
        <f t="shared" si="3"/>
        <v/>
      </c>
      <c r="I63" s="5" t="str">
        <f t="shared" si="4"/>
        <v/>
      </c>
      <c r="J63" s="5" t="str">
        <f t="shared" si="5"/>
        <v/>
      </c>
      <c r="K63" s="5">
        <f t="shared" si="6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input</vt:lpstr>
      <vt:lpstr>for_pivot</vt:lpstr>
      <vt:lpstr>pivot_fixtures</vt:lpstr>
      <vt:lpstr>for_table_1</vt:lpstr>
      <vt:lpstr>for_table_2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2009-08-23T12:38:02Z</dcterms:created>
  <dcterms:modified xsi:type="dcterms:W3CDTF">2009-08-23T21:35:55Z</dcterms:modified>
</cp:coreProperties>
</file>